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klund\Desktop\"/>
    </mc:Choice>
  </mc:AlternateContent>
  <bookViews>
    <workbookView showSheetTabs="0" xWindow="0" yWindow="0" windowWidth="23040" windowHeight="9384" activeTab="1"/>
  </bookViews>
  <sheets>
    <sheet name="Menu" sheetId="15" r:id="rId1"/>
    <sheet name="Ranking" sheetId="3" r:id="rId2"/>
    <sheet name="Mest anvendte spiller" sheetId="8" r:id="rId3"/>
    <sheet name="Points" sheetId="1" r:id="rId4"/>
    <sheet name="Mathias Friis" sheetId="97" r:id="rId5"/>
    <sheet name="Oscar Hougaard" sheetId="96" r:id="rId6"/>
    <sheet name="Lotte Spanggaard" sheetId="95" r:id="rId7"/>
    <sheet name="Jonathan Greisen" sheetId="94" r:id="rId8"/>
    <sheet name="Therese Thomsen" sheetId="93" r:id="rId9"/>
    <sheet name="Sebastian Hejrskov" sheetId="92" r:id="rId10"/>
    <sheet name="Casper Hincheli" sheetId="91" r:id="rId11"/>
    <sheet name="Charlotte Kongshammer" sheetId="90" r:id="rId12"/>
    <sheet name="Mathilde Kongshammer" sheetId="89" r:id="rId13"/>
    <sheet name="Philip Hey" sheetId="88" r:id="rId14"/>
    <sheet name="Morten Olsen" sheetId="87" r:id="rId15"/>
    <sheet name="Simon Olsen" sheetId="86" r:id="rId16"/>
    <sheet name="Per Brask" sheetId="85" r:id="rId17"/>
    <sheet name="Morten Munch" sheetId="84" r:id="rId18"/>
    <sheet name="Maja Tot Harboe" sheetId="40" r:id="rId19"/>
    <sheet name="Magnus Tang" sheetId="74" r:id="rId20"/>
    <sheet name="Signe Paludan" sheetId="83" r:id="rId21"/>
    <sheet name="Vilma Pedersen" sheetId="82" r:id="rId22"/>
    <sheet name="Frederik Holmgaard" sheetId="81" r:id="rId23"/>
    <sheet name="Troels Elting" sheetId="80" r:id="rId24"/>
    <sheet name="Marcus Rindshøj" sheetId="79" r:id="rId25"/>
    <sheet name="Oliver Hey" sheetId="78" r:id="rId26"/>
    <sheet name="Peter Arvedsen" sheetId="77" r:id="rId27"/>
    <sheet name="Julie Nielsen" sheetId="76" r:id="rId28"/>
    <sheet name="Peter Torp" sheetId="75" r:id="rId29"/>
    <sheet name="Johan Hede" sheetId="73" r:id="rId30"/>
    <sheet name="Martin Due" sheetId="72" r:id="rId31"/>
    <sheet name="Andreas Hougaard" sheetId="71" r:id="rId32"/>
    <sheet name="Jonas Tot Harboe" sheetId="41" r:id="rId33"/>
    <sheet name="Martin Kjellerup" sheetId="63" r:id="rId34"/>
    <sheet name="Frederik Greisen" sheetId="64" r:id="rId35"/>
    <sheet name="Christian Jansson" sheetId="69" r:id="rId36"/>
    <sheet name="Magnus Kongshammer" sheetId="68" r:id="rId37"/>
    <sheet name="Lars Gottlieb" sheetId="67" r:id="rId38"/>
    <sheet name="Lucas Dittmer" sheetId="66" r:id="rId39"/>
    <sheet name="Kasper Liu" sheetId="65" r:id="rId40"/>
    <sheet name="Raphael" sheetId="62" r:id="rId41"/>
    <sheet name="Andreas Mads Johannes" sheetId="60" r:id="rId42"/>
    <sheet name="Casper Wiklund" sheetId="37" r:id="rId43"/>
    <sheet name="Maximilian Andersen" sheetId="61" r:id="rId44"/>
    <sheet name="Bertram Engelhardt" sheetId="59" r:id="rId45"/>
    <sheet name="Niels Lillelund" sheetId="58" r:id="rId46"/>
    <sheet name="Oskar Hagen" sheetId="57" r:id="rId47"/>
    <sheet name="Jannik Due" sheetId="56" r:id="rId48"/>
    <sheet name="Thomas Blok" sheetId="55" r:id="rId49"/>
    <sheet name="Nicolai Juulsager" sheetId="54" r:id="rId50"/>
    <sheet name="Kathrine Hagen" sheetId="53" r:id="rId51"/>
    <sheet name="Michelle Skov Jensen" sheetId="52" r:id="rId52"/>
    <sheet name="Martin Scholkmann" sheetId="51" r:id="rId53"/>
    <sheet name="Adam Wilhjelm" sheetId="49" r:id="rId54"/>
    <sheet name="Josephine Holst" sheetId="70" r:id="rId55"/>
    <sheet name="Marie Falk" sheetId="50" r:id="rId56"/>
    <sheet name="Morten Sikjær" sheetId="47" r:id="rId57"/>
    <sheet name="Alma Petersen" sheetId="48" r:id="rId58"/>
    <sheet name="Dorte Engelhardt" sheetId="46" r:id="rId59"/>
    <sheet name="Sebastian Strarup" sheetId="42" r:id="rId60"/>
    <sheet name="Tanja Tot Harboe" sheetId="39" r:id="rId61"/>
    <sheet name="Solveig Winther" sheetId="43" r:id="rId62"/>
    <sheet name="Anna Engelhardt" sheetId="44" r:id="rId63"/>
    <sheet name="Claus Engelhardt" sheetId="45" r:id="rId64"/>
    <sheet name="Toke Hougaard" sheetId="38" r:id="rId65"/>
    <sheet name="Albert Navarro" sheetId="2" r:id="rId66"/>
  </sheets>
  <definedNames>
    <definedName name="_xlnm._FilterDatabase" localSheetId="3" hidden="1">Points!$AF$5:$AG$40</definedName>
    <definedName name="_xlnm.Print_Area" localSheetId="1">Ranking!$A$1:$K$67</definedName>
  </definedNames>
  <calcPr calcId="152511"/>
</workbook>
</file>

<file path=xl/calcChain.xml><?xml version="1.0" encoding="utf-8"?>
<calcChain xmlns="http://schemas.openxmlformats.org/spreadsheetml/2006/main">
  <c r="I49" i="3" l="1"/>
  <c r="I9" i="3"/>
  <c r="I27" i="3" l="1"/>
  <c r="I21" i="3"/>
  <c r="D13" i="3" l="1"/>
  <c r="D16" i="3"/>
  <c r="I66" i="3" l="1"/>
  <c r="D46" i="3"/>
  <c r="N18" i="97"/>
  <c r="M18" i="97"/>
  <c r="L18" i="97"/>
  <c r="K18" i="97"/>
  <c r="J18" i="97"/>
  <c r="I18" i="97"/>
  <c r="H18" i="97"/>
  <c r="G18" i="97"/>
  <c r="F18" i="97"/>
  <c r="E18" i="97"/>
  <c r="D18" i="97"/>
  <c r="N17" i="97"/>
  <c r="M17" i="97"/>
  <c r="L17" i="97"/>
  <c r="K17" i="97"/>
  <c r="J17" i="97"/>
  <c r="I17" i="97"/>
  <c r="H17" i="97"/>
  <c r="G17" i="97"/>
  <c r="F17" i="97"/>
  <c r="E17" i="97"/>
  <c r="D17" i="97"/>
  <c r="N16" i="97"/>
  <c r="M16" i="97"/>
  <c r="L16" i="97"/>
  <c r="K16" i="97"/>
  <c r="J16" i="97"/>
  <c r="I16" i="97"/>
  <c r="H16" i="97"/>
  <c r="G16" i="97"/>
  <c r="F16" i="97"/>
  <c r="E16" i="97"/>
  <c r="D16" i="97"/>
  <c r="N15" i="97"/>
  <c r="M15" i="97"/>
  <c r="L15" i="97"/>
  <c r="K15" i="97"/>
  <c r="J15" i="97"/>
  <c r="I15" i="97"/>
  <c r="H15" i="97"/>
  <c r="G15" i="97"/>
  <c r="F15" i="97"/>
  <c r="E15" i="97"/>
  <c r="D15" i="97"/>
  <c r="N12" i="97"/>
  <c r="M12" i="97"/>
  <c r="L12" i="97"/>
  <c r="K12" i="97"/>
  <c r="J12" i="97"/>
  <c r="I12" i="97"/>
  <c r="H12" i="97"/>
  <c r="G12" i="97"/>
  <c r="F12" i="97"/>
  <c r="E12" i="97"/>
  <c r="D12" i="97"/>
  <c r="N11" i="97"/>
  <c r="M11" i="97"/>
  <c r="L11" i="97"/>
  <c r="K11" i="97"/>
  <c r="J11" i="97"/>
  <c r="I11" i="97"/>
  <c r="H11" i="97"/>
  <c r="G11" i="97"/>
  <c r="F11" i="97"/>
  <c r="E11" i="97"/>
  <c r="D11" i="97"/>
  <c r="N10" i="97"/>
  <c r="M10" i="97"/>
  <c r="L10" i="97"/>
  <c r="K10" i="97"/>
  <c r="J10" i="97"/>
  <c r="I10" i="97"/>
  <c r="H10" i="97"/>
  <c r="G10" i="97"/>
  <c r="F10" i="97"/>
  <c r="E10" i="97"/>
  <c r="D10" i="97"/>
  <c r="N9" i="97"/>
  <c r="M9" i="97"/>
  <c r="L9" i="97"/>
  <c r="K9" i="97"/>
  <c r="J9" i="97"/>
  <c r="I9" i="97"/>
  <c r="H9" i="97"/>
  <c r="G9" i="97"/>
  <c r="F9" i="97"/>
  <c r="E9" i="97"/>
  <c r="D9" i="97"/>
  <c r="N8" i="97"/>
  <c r="M8" i="97"/>
  <c r="L8" i="97"/>
  <c r="K8" i="97"/>
  <c r="J8" i="97"/>
  <c r="I8" i="97"/>
  <c r="H8" i="97"/>
  <c r="G8" i="97"/>
  <c r="F8" i="97"/>
  <c r="E8" i="97"/>
  <c r="D8" i="97"/>
  <c r="N7" i="97"/>
  <c r="M7" i="97"/>
  <c r="L7" i="97"/>
  <c r="K7" i="97"/>
  <c r="J7" i="97"/>
  <c r="I7" i="97"/>
  <c r="H7" i="97"/>
  <c r="G7" i="97"/>
  <c r="F7" i="97"/>
  <c r="E7" i="97"/>
  <c r="D7" i="97"/>
  <c r="C3" i="97"/>
  <c r="F2" i="97"/>
  <c r="H19" i="97" l="1"/>
  <c r="L19" i="97"/>
  <c r="M19" i="97"/>
  <c r="E13" i="97"/>
  <c r="M13" i="97"/>
  <c r="H13" i="97"/>
  <c r="O8" i="97"/>
  <c r="L13" i="97"/>
  <c r="K19" i="97"/>
  <c r="K13" i="97"/>
  <c r="O18" i="97"/>
  <c r="I19" i="97"/>
  <c r="O17" i="97"/>
  <c r="G19" i="97"/>
  <c r="E19" i="97"/>
  <c r="O15" i="97"/>
  <c r="O16" i="97"/>
  <c r="F19" i="97"/>
  <c r="J19" i="97"/>
  <c r="N19" i="97"/>
  <c r="O12" i="97"/>
  <c r="I13" i="97"/>
  <c r="G13" i="97"/>
  <c r="O11" i="97"/>
  <c r="O10" i="97"/>
  <c r="O9" i="97"/>
  <c r="F13" i="97"/>
  <c r="J13" i="97"/>
  <c r="N13" i="97"/>
  <c r="O7" i="97"/>
  <c r="D13" i="97"/>
  <c r="D19" i="97"/>
  <c r="D6" i="3"/>
  <c r="E20" i="97" l="1"/>
  <c r="M20" i="97"/>
  <c r="H20" i="97"/>
  <c r="K20" i="97"/>
  <c r="G20" i="97"/>
  <c r="L20" i="97"/>
  <c r="F20" i="97"/>
  <c r="J20" i="97"/>
  <c r="O19" i="97"/>
  <c r="N20" i="97"/>
  <c r="I20" i="97"/>
  <c r="O13" i="97"/>
  <c r="D20" i="97"/>
  <c r="I8" i="3"/>
  <c r="D41" i="3"/>
  <c r="I29" i="3"/>
  <c r="D60" i="3"/>
  <c r="N18" i="96"/>
  <c r="M18" i="96"/>
  <c r="L18" i="96"/>
  <c r="K18" i="96"/>
  <c r="J18" i="96"/>
  <c r="I18" i="96"/>
  <c r="H18" i="96"/>
  <c r="G18" i="96"/>
  <c r="F18" i="96"/>
  <c r="E18" i="96"/>
  <c r="D18" i="96"/>
  <c r="N17" i="96"/>
  <c r="M17" i="96"/>
  <c r="L17" i="96"/>
  <c r="K17" i="96"/>
  <c r="J17" i="96"/>
  <c r="I17" i="96"/>
  <c r="H17" i="96"/>
  <c r="G17" i="96"/>
  <c r="F17" i="96"/>
  <c r="E17" i="96"/>
  <c r="D17" i="96"/>
  <c r="N16" i="96"/>
  <c r="M16" i="96"/>
  <c r="L16" i="96"/>
  <c r="K16" i="96"/>
  <c r="J16" i="96"/>
  <c r="I16" i="96"/>
  <c r="H16" i="96"/>
  <c r="G16" i="96"/>
  <c r="F16" i="96"/>
  <c r="E16" i="96"/>
  <c r="D16" i="96"/>
  <c r="N15" i="96"/>
  <c r="M15" i="96"/>
  <c r="L15" i="96"/>
  <c r="K15" i="96"/>
  <c r="J15" i="96"/>
  <c r="I15" i="96"/>
  <c r="H15" i="96"/>
  <c r="G15" i="96"/>
  <c r="F15" i="96"/>
  <c r="E15" i="96"/>
  <c r="D15" i="96"/>
  <c r="N12" i="96"/>
  <c r="M12" i="96"/>
  <c r="L12" i="96"/>
  <c r="K12" i="96"/>
  <c r="J12" i="96"/>
  <c r="I12" i="96"/>
  <c r="H12" i="96"/>
  <c r="G12" i="96"/>
  <c r="F12" i="96"/>
  <c r="E12" i="96"/>
  <c r="D12" i="96"/>
  <c r="N11" i="96"/>
  <c r="M11" i="96"/>
  <c r="L11" i="96"/>
  <c r="K11" i="96"/>
  <c r="J11" i="96"/>
  <c r="I11" i="96"/>
  <c r="H11" i="96"/>
  <c r="G11" i="96"/>
  <c r="F11" i="96"/>
  <c r="E11" i="96"/>
  <c r="D11" i="96"/>
  <c r="N10" i="96"/>
  <c r="M10" i="96"/>
  <c r="L10" i="96"/>
  <c r="K10" i="96"/>
  <c r="J10" i="96"/>
  <c r="I10" i="96"/>
  <c r="H10" i="96"/>
  <c r="G10" i="96"/>
  <c r="F10" i="96"/>
  <c r="E10" i="96"/>
  <c r="D10" i="96"/>
  <c r="N9" i="96"/>
  <c r="M9" i="96"/>
  <c r="L9" i="96"/>
  <c r="K9" i="96"/>
  <c r="J9" i="96"/>
  <c r="I9" i="96"/>
  <c r="H9" i="96"/>
  <c r="G9" i="96"/>
  <c r="F9" i="96"/>
  <c r="E9" i="96"/>
  <c r="D9" i="96"/>
  <c r="N8" i="96"/>
  <c r="M8" i="96"/>
  <c r="L8" i="96"/>
  <c r="K8" i="96"/>
  <c r="J8" i="96"/>
  <c r="I8" i="96"/>
  <c r="H8" i="96"/>
  <c r="G8" i="96"/>
  <c r="F8" i="96"/>
  <c r="E8" i="96"/>
  <c r="D8" i="96"/>
  <c r="N7" i="96"/>
  <c r="M7" i="96"/>
  <c r="L7" i="96"/>
  <c r="K7" i="96"/>
  <c r="J7" i="96"/>
  <c r="I7" i="96"/>
  <c r="H7" i="96"/>
  <c r="G7" i="96"/>
  <c r="F7" i="96"/>
  <c r="E7" i="96"/>
  <c r="D7" i="96"/>
  <c r="C3" i="96"/>
  <c r="F2" i="96"/>
  <c r="I7" i="3"/>
  <c r="I6" i="3"/>
  <c r="D23" i="3"/>
  <c r="D24" i="3"/>
  <c r="N18" i="95"/>
  <c r="M18" i="95"/>
  <c r="L18" i="95"/>
  <c r="K18" i="95"/>
  <c r="J18" i="95"/>
  <c r="I18" i="95"/>
  <c r="H18" i="95"/>
  <c r="G18" i="95"/>
  <c r="F18" i="95"/>
  <c r="E18" i="95"/>
  <c r="D18" i="95"/>
  <c r="N17" i="95"/>
  <c r="M17" i="95"/>
  <c r="L17" i="95"/>
  <c r="K17" i="95"/>
  <c r="J17" i="95"/>
  <c r="I17" i="95"/>
  <c r="H17" i="95"/>
  <c r="G17" i="95"/>
  <c r="F17" i="95"/>
  <c r="E17" i="95"/>
  <c r="D17" i="95"/>
  <c r="N16" i="95"/>
  <c r="M16" i="95"/>
  <c r="L16" i="95"/>
  <c r="K16" i="95"/>
  <c r="J16" i="95"/>
  <c r="I16" i="95"/>
  <c r="H16" i="95"/>
  <c r="G16" i="95"/>
  <c r="F16" i="95"/>
  <c r="E16" i="95"/>
  <c r="D16" i="95"/>
  <c r="N15" i="95"/>
  <c r="M15" i="95"/>
  <c r="L15" i="95"/>
  <c r="K15" i="95"/>
  <c r="J15" i="95"/>
  <c r="I15" i="95"/>
  <c r="H15" i="95"/>
  <c r="G15" i="95"/>
  <c r="F15" i="95"/>
  <c r="E15" i="95"/>
  <c r="D15" i="95"/>
  <c r="N12" i="95"/>
  <c r="M12" i="95"/>
  <c r="L12" i="95"/>
  <c r="K12" i="95"/>
  <c r="J12" i="95"/>
  <c r="I12" i="95"/>
  <c r="H12" i="95"/>
  <c r="G12" i="95"/>
  <c r="F12" i="95"/>
  <c r="E12" i="95"/>
  <c r="D12" i="95"/>
  <c r="N11" i="95"/>
  <c r="M11" i="95"/>
  <c r="L11" i="95"/>
  <c r="K11" i="95"/>
  <c r="J11" i="95"/>
  <c r="I11" i="95"/>
  <c r="H11" i="95"/>
  <c r="G11" i="95"/>
  <c r="F11" i="95"/>
  <c r="E11" i="95"/>
  <c r="D11" i="95"/>
  <c r="N10" i="95"/>
  <c r="M10" i="95"/>
  <c r="L10" i="95"/>
  <c r="K10" i="95"/>
  <c r="J10" i="95"/>
  <c r="I10" i="95"/>
  <c r="H10" i="95"/>
  <c r="G10" i="95"/>
  <c r="F10" i="95"/>
  <c r="E10" i="95"/>
  <c r="D10" i="95"/>
  <c r="N9" i="95"/>
  <c r="M9" i="95"/>
  <c r="L9" i="95"/>
  <c r="K9" i="95"/>
  <c r="J9" i="95"/>
  <c r="I9" i="95"/>
  <c r="H9" i="95"/>
  <c r="G9" i="95"/>
  <c r="F9" i="95"/>
  <c r="E9" i="95"/>
  <c r="D9" i="95"/>
  <c r="N8" i="95"/>
  <c r="M8" i="95"/>
  <c r="L8" i="95"/>
  <c r="K8" i="95"/>
  <c r="J8" i="95"/>
  <c r="I8" i="95"/>
  <c r="H8" i="95"/>
  <c r="G8" i="95"/>
  <c r="F8" i="95"/>
  <c r="E8" i="95"/>
  <c r="D8" i="95"/>
  <c r="N7" i="95"/>
  <c r="M7" i="95"/>
  <c r="L7" i="95"/>
  <c r="K7" i="95"/>
  <c r="J7" i="95"/>
  <c r="I7" i="95"/>
  <c r="H7" i="95"/>
  <c r="G7" i="95"/>
  <c r="F7" i="95"/>
  <c r="E7" i="95"/>
  <c r="D7" i="95"/>
  <c r="C3" i="95"/>
  <c r="F2" i="95"/>
  <c r="C3" i="94"/>
  <c r="N18" i="94"/>
  <c r="M18" i="94"/>
  <c r="L18" i="94"/>
  <c r="K18" i="94"/>
  <c r="J18" i="94"/>
  <c r="I18" i="94"/>
  <c r="H18" i="94"/>
  <c r="G18" i="94"/>
  <c r="F18" i="94"/>
  <c r="E18" i="94"/>
  <c r="D18" i="94"/>
  <c r="N17" i="94"/>
  <c r="M17" i="94"/>
  <c r="L17" i="94"/>
  <c r="K17" i="94"/>
  <c r="J17" i="94"/>
  <c r="I17" i="94"/>
  <c r="H17" i="94"/>
  <c r="G17" i="94"/>
  <c r="F17" i="94"/>
  <c r="E17" i="94"/>
  <c r="D17" i="94"/>
  <c r="N16" i="94"/>
  <c r="M16" i="94"/>
  <c r="L16" i="94"/>
  <c r="K16" i="94"/>
  <c r="J16" i="94"/>
  <c r="I16" i="94"/>
  <c r="H16" i="94"/>
  <c r="G16" i="94"/>
  <c r="F16" i="94"/>
  <c r="E16" i="94"/>
  <c r="D16" i="94"/>
  <c r="N15" i="94"/>
  <c r="M15" i="94"/>
  <c r="L15" i="94"/>
  <c r="K15" i="94"/>
  <c r="J15" i="94"/>
  <c r="I15" i="94"/>
  <c r="H15" i="94"/>
  <c r="G15" i="94"/>
  <c r="F15" i="94"/>
  <c r="E15" i="94"/>
  <c r="D15" i="94"/>
  <c r="N12" i="94"/>
  <c r="M12" i="94"/>
  <c r="L12" i="94"/>
  <c r="K12" i="94"/>
  <c r="J12" i="94"/>
  <c r="I12" i="94"/>
  <c r="H12" i="94"/>
  <c r="G12" i="94"/>
  <c r="F12" i="94"/>
  <c r="E12" i="94"/>
  <c r="D12" i="94"/>
  <c r="N11" i="94"/>
  <c r="M11" i="94"/>
  <c r="L11" i="94"/>
  <c r="K11" i="94"/>
  <c r="J11" i="94"/>
  <c r="I11" i="94"/>
  <c r="H11" i="94"/>
  <c r="G11" i="94"/>
  <c r="F11" i="94"/>
  <c r="E11" i="94"/>
  <c r="D11" i="94"/>
  <c r="N10" i="94"/>
  <c r="M10" i="94"/>
  <c r="L10" i="94"/>
  <c r="K10" i="94"/>
  <c r="J10" i="94"/>
  <c r="I10" i="94"/>
  <c r="H10" i="94"/>
  <c r="G10" i="94"/>
  <c r="F10" i="94"/>
  <c r="E10" i="94"/>
  <c r="D10" i="94"/>
  <c r="N9" i="94"/>
  <c r="M9" i="94"/>
  <c r="L9" i="94"/>
  <c r="K9" i="94"/>
  <c r="J9" i="94"/>
  <c r="I9" i="94"/>
  <c r="H9" i="94"/>
  <c r="G9" i="94"/>
  <c r="F9" i="94"/>
  <c r="E9" i="94"/>
  <c r="D9" i="94"/>
  <c r="N8" i="94"/>
  <c r="M8" i="94"/>
  <c r="L8" i="94"/>
  <c r="K8" i="94"/>
  <c r="J8" i="94"/>
  <c r="I8" i="94"/>
  <c r="H8" i="94"/>
  <c r="G8" i="94"/>
  <c r="F8" i="94"/>
  <c r="E8" i="94"/>
  <c r="D8" i="94"/>
  <c r="N7" i="94"/>
  <c r="M7" i="94"/>
  <c r="L7" i="94"/>
  <c r="K7" i="94"/>
  <c r="J7" i="94"/>
  <c r="I7" i="94"/>
  <c r="H7" i="94"/>
  <c r="G7" i="94"/>
  <c r="F7" i="94"/>
  <c r="E7" i="94"/>
  <c r="D7" i="94"/>
  <c r="F2" i="94"/>
  <c r="N18" i="93"/>
  <c r="M18" i="93"/>
  <c r="L18" i="93"/>
  <c r="K18" i="93"/>
  <c r="J18" i="93"/>
  <c r="I18" i="93"/>
  <c r="H18" i="93"/>
  <c r="G18" i="93"/>
  <c r="F18" i="93"/>
  <c r="E18" i="93"/>
  <c r="D18" i="93"/>
  <c r="N17" i="93"/>
  <c r="M17" i="93"/>
  <c r="L17" i="93"/>
  <c r="K17" i="93"/>
  <c r="J17" i="93"/>
  <c r="I17" i="93"/>
  <c r="H17" i="93"/>
  <c r="G17" i="93"/>
  <c r="F17" i="93"/>
  <c r="E17" i="93"/>
  <c r="D17" i="93"/>
  <c r="N16" i="93"/>
  <c r="M16" i="93"/>
  <c r="L16" i="93"/>
  <c r="K16" i="93"/>
  <c r="J16" i="93"/>
  <c r="I16" i="93"/>
  <c r="H16" i="93"/>
  <c r="G16" i="93"/>
  <c r="F16" i="93"/>
  <c r="E16" i="93"/>
  <c r="D16" i="93"/>
  <c r="N15" i="93"/>
  <c r="M15" i="93"/>
  <c r="L15" i="93"/>
  <c r="K15" i="93"/>
  <c r="J15" i="93"/>
  <c r="I15" i="93"/>
  <c r="H15" i="93"/>
  <c r="G15" i="93"/>
  <c r="F15" i="93"/>
  <c r="E15" i="93"/>
  <c r="D15" i="93"/>
  <c r="N12" i="93"/>
  <c r="M12" i="93"/>
  <c r="L12" i="93"/>
  <c r="K12" i="93"/>
  <c r="J12" i="93"/>
  <c r="I12" i="93"/>
  <c r="H12" i="93"/>
  <c r="G12" i="93"/>
  <c r="F12" i="93"/>
  <c r="E12" i="93"/>
  <c r="D12" i="93"/>
  <c r="N11" i="93"/>
  <c r="M11" i="93"/>
  <c r="L11" i="93"/>
  <c r="K11" i="93"/>
  <c r="J11" i="93"/>
  <c r="I11" i="93"/>
  <c r="H11" i="93"/>
  <c r="G11" i="93"/>
  <c r="F11" i="93"/>
  <c r="E11" i="93"/>
  <c r="D11" i="93"/>
  <c r="N10" i="93"/>
  <c r="M10" i="93"/>
  <c r="L10" i="93"/>
  <c r="K10" i="93"/>
  <c r="J10" i="93"/>
  <c r="I10" i="93"/>
  <c r="H10" i="93"/>
  <c r="G10" i="93"/>
  <c r="F10" i="93"/>
  <c r="E10" i="93"/>
  <c r="D10" i="93"/>
  <c r="N9" i="93"/>
  <c r="M9" i="93"/>
  <c r="L9" i="93"/>
  <c r="K9" i="93"/>
  <c r="J9" i="93"/>
  <c r="I9" i="93"/>
  <c r="H9" i="93"/>
  <c r="G9" i="93"/>
  <c r="F9" i="93"/>
  <c r="E9" i="93"/>
  <c r="D9" i="93"/>
  <c r="N8" i="93"/>
  <c r="M8" i="93"/>
  <c r="L8" i="93"/>
  <c r="K8" i="93"/>
  <c r="J8" i="93"/>
  <c r="I8" i="93"/>
  <c r="H8" i="93"/>
  <c r="G8" i="93"/>
  <c r="F8" i="93"/>
  <c r="E8" i="93"/>
  <c r="D8" i="93"/>
  <c r="N7" i="93"/>
  <c r="M7" i="93"/>
  <c r="L7" i="93"/>
  <c r="K7" i="93"/>
  <c r="J7" i="93"/>
  <c r="I7" i="93"/>
  <c r="H7" i="93"/>
  <c r="G7" i="93"/>
  <c r="F7" i="93"/>
  <c r="E7" i="93"/>
  <c r="D7" i="93"/>
  <c r="F2" i="93"/>
  <c r="I60" i="3"/>
  <c r="D19" i="3"/>
  <c r="N18" i="92"/>
  <c r="M18" i="92"/>
  <c r="L18" i="92"/>
  <c r="K18" i="92"/>
  <c r="J18" i="92"/>
  <c r="I18" i="92"/>
  <c r="H18" i="92"/>
  <c r="G18" i="92"/>
  <c r="F18" i="92"/>
  <c r="E18" i="92"/>
  <c r="D18" i="92"/>
  <c r="N17" i="92"/>
  <c r="M17" i="92"/>
  <c r="L17" i="92"/>
  <c r="K17" i="92"/>
  <c r="J17" i="92"/>
  <c r="I17" i="92"/>
  <c r="H17" i="92"/>
  <c r="G17" i="92"/>
  <c r="F17" i="92"/>
  <c r="E17" i="92"/>
  <c r="D17" i="92"/>
  <c r="N16" i="92"/>
  <c r="M16" i="92"/>
  <c r="L16" i="92"/>
  <c r="K16" i="92"/>
  <c r="J16" i="92"/>
  <c r="I16" i="92"/>
  <c r="H16" i="92"/>
  <c r="G16" i="92"/>
  <c r="F16" i="92"/>
  <c r="E16" i="92"/>
  <c r="D16" i="92"/>
  <c r="N15" i="92"/>
  <c r="M15" i="92"/>
  <c r="L15" i="92"/>
  <c r="K15" i="92"/>
  <c r="J15" i="92"/>
  <c r="I15" i="92"/>
  <c r="H15" i="92"/>
  <c r="G15" i="92"/>
  <c r="F15" i="92"/>
  <c r="E15" i="92"/>
  <c r="D15" i="92"/>
  <c r="N12" i="92"/>
  <c r="M12" i="92"/>
  <c r="L12" i="92"/>
  <c r="K12" i="92"/>
  <c r="J12" i="92"/>
  <c r="I12" i="92"/>
  <c r="H12" i="92"/>
  <c r="G12" i="92"/>
  <c r="F12" i="92"/>
  <c r="E12" i="92"/>
  <c r="D12" i="92"/>
  <c r="N11" i="92"/>
  <c r="M11" i="92"/>
  <c r="L11" i="92"/>
  <c r="K11" i="92"/>
  <c r="J11" i="92"/>
  <c r="I11" i="92"/>
  <c r="H11" i="92"/>
  <c r="G11" i="92"/>
  <c r="F11" i="92"/>
  <c r="E11" i="92"/>
  <c r="D11" i="92"/>
  <c r="N10" i="92"/>
  <c r="M10" i="92"/>
  <c r="L10" i="92"/>
  <c r="K10" i="92"/>
  <c r="J10" i="92"/>
  <c r="I10" i="92"/>
  <c r="H10" i="92"/>
  <c r="G10" i="92"/>
  <c r="F10" i="92"/>
  <c r="E10" i="92"/>
  <c r="D10" i="92"/>
  <c r="N9" i="92"/>
  <c r="M9" i="92"/>
  <c r="L9" i="92"/>
  <c r="K9" i="92"/>
  <c r="J9" i="92"/>
  <c r="I9" i="92"/>
  <c r="H9" i="92"/>
  <c r="G9" i="92"/>
  <c r="F9" i="92"/>
  <c r="E9" i="92"/>
  <c r="D9" i="92"/>
  <c r="N8" i="92"/>
  <c r="M8" i="92"/>
  <c r="L8" i="92"/>
  <c r="K8" i="92"/>
  <c r="J8" i="92"/>
  <c r="I8" i="92"/>
  <c r="H8" i="92"/>
  <c r="G8" i="92"/>
  <c r="F8" i="92"/>
  <c r="E8" i="92"/>
  <c r="D8" i="92"/>
  <c r="N7" i="92"/>
  <c r="M7" i="92"/>
  <c r="L7" i="92"/>
  <c r="K7" i="92"/>
  <c r="J7" i="92"/>
  <c r="I7" i="92"/>
  <c r="H7" i="92"/>
  <c r="G7" i="92"/>
  <c r="F7" i="92"/>
  <c r="E7" i="92"/>
  <c r="D7" i="92"/>
  <c r="C3" i="92"/>
  <c r="F2" i="92"/>
  <c r="C14" i="8"/>
  <c r="C5" i="8"/>
  <c r="C23" i="8"/>
  <c r="C27" i="8"/>
  <c r="C8" i="8"/>
  <c r="C24" i="8"/>
  <c r="C18" i="8"/>
  <c r="C7" i="8"/>
  <c r="C25" i="8"/>
  <c r="C26" i="8"/>
  <c r="C32" i="8"/>
  <c r="C13" i="8"/>
  <c r="J66" i="3"/>
  <c r="O20" i="97" l="1"/>
  <c r="E46" i="3" s="1"/>
  <c r="F13" i="94"/>
  <c r="J13" i="94"/>
  <c r="G13" i="96"/>
  <c r="K13" i="96"/>
  <c r="I19" i="96"/>
  <c r="M19" i="96"/>
  <c r="I13" i="92"/>
  <c r="M13" i="92"/>
  <c r="G19" i="92"/>
  <c r="K19" i="92"/>
  <c r="E19" i="93"/>
  <c r="I19" i="93"/>
  <c r="F19" i="94"/>
  <c r="F20" i="94" s="1"/>
  <c r="J19" i="94"/>
  <c r="J20" i="94" s="1"/>
  <c r="O8" i="96"/>
  <c r="O10" i="96"/>
  <c r="G19" i="96"/>
  <c r="K19" i="96"/>
  <c r="O16" i="96"/>
  <c r="N13" i="92"/>
  <c r="L19" i="92"/>
  <c r="G13" i="92"/>
  <c r="K13" i="92"/>
  <c r="E19" i="92"/>
  <c r="I19" i="92"/>
  <c r="M19" i="92"/>
  <c r="L19" i="96"/>
  <c r="M19" i="93"/>
  <c r="E13" i="95"/>
  <c r="I13" i="95"/>
  <c r="M13" i="95"/>
  <c r="N13" i="94"/>
  <c r="D19" i="94"/>
  <c r="H19" i="94"/>
  <c r="O8" i="92"/>
  <c r="O12" i="92"/>
  <c r="O18" i="92"/>
  <c r="G19" i="95"/>
  <c r="K19" i="95"/>
  <c r="O15" i="96"/>
  <c r="O12" i="94"/>
  <c r="L19" i="94"/>
  <c r="O15" i="92"/>
  <c r="O8" i="95"/>
  <c r="O12" i="95"/>
  <c r="O10" i="92"/>
  <c r="O16" i="92"/>
  <c r="O7" i="93"/>
  <c r="G13" i="93"/>
  <c r="K13" i="93"/>
  <c r="O11" i="93"/>
  <c r="O17" i="93"/>
  <c r="O7" i="94"/>
  <c r="O10" i="94"/>
  <c r="O11" i="94"/>
  <c r="N19" i="94"/>
  <c r="O16" i="94"/>
  <c r="O9" i="95"/>
  <c r="O7" i="92"/>
  <c r="L13" i="92"/>
  <c r="O11" i="92"/>
  <c r="O17" i="92"/>
  <c r="E13" i="93"/>
  <c r="I13" i="93"/>
  <c r="M13" i="93"/>
  <c r="M13" i="94"/>
  <c r="K19" i="94"/>
  <c r="O17" i="94"/>
  <c r="G13" i="95"/>
  <c r="K13" i="95"/>
  <c r="O18" i="94"/>
  <c r="O18" i="96"/>
  <c r="H19" i="95"/>
  <c r="L19" i="95"/>
  <c r="O17" i="95"/>
  <c r="O11" i="95"/>
  <c r="O10" i="95"/>
  <c r="O17" i="96"/>
  <c r="E19" i="96"/>
  <c r="F19" i="96"/>
  <c r="J19" i="96"/>
  <c r="N19" i="96"/>
  <c r="H19" i="96"/>
  <c r="E13" i="96"/>
  <c r="I13" i="96"/>
  <c r="I20" i="96" s="1"/>
  <c r="M13" i="96"/>
  <c r="O12" i="96"/>
  <c r="O11" i="96"/>
  <c r="O9" i="96"/>
  <c r="H13" i="96"/>
  <c r="L13" i="96"/>
  <c r="F13" i="96"/>
  <c r="J13" i="96"/>
  <c r="N13" i="96"/>
  <c r="O7" i="96"/>
  <c r="D13" i="96"/>
  <c r="D19" i="96"/>
  <c r="F19" i="95"/>
  <c r="J19" i="95"/>
  <c r="N19" i="95"/>
  <c r="O18" i="95"/>
  <c r="E19" i="95"/>
  <c r="I19" i="95"/>
  <c r="M19" i="95"/>
  <c r="O16" i="95"/>
  <c r="O15" i="95"/>
  <c r="L13" i="95"/>
  <c r="N13" i="95"/>
  <c r="H13" i="95"/>
  <c r="F13" i="95"/>
  <c r="J13" i="95"/>
  <c r="O7" i="95"/>
  <c r="D13" i="95"/>
  <c r="D19" i="95"/>
  <c r="E13" i="94"/>
  <c r="I13" i="94"/>
  <c r="G13" i="94"/>
  <c r="K13" i="94"/>
  <c r="G19" i="94"/>
  <c r="E19" i="94"/>
  <c r="I19" i="94"/>
  <c r="M19" i="94"/>
  <c r="O9" i="94"/>
  <c r="O8" i="94"/>
  <c r="H13" i="94"/>
  <c r="L13" i="94"/>
  <c r="D13" i="94"/>
  <c r="O15" i="94"/>
  <c r="O18" i="93"/>
  <c r="N19" i="93"/>
  <c r="F19" i="93"/>
  <c r="H19" i="93"/>
  <c r="L19" i="93"/>
  <c r="J19" i="93"/>
  <c r="O15" i="93"/>
  <c r="G19" i="93"/>
  <c r="K19" i="93"/>
  <c r="O12" i="93"/>
  <c r="H13" i="93"/>
  <c r="L13" i="93"/>
  <c r="O10" i="93"/>
  <c r="O9" i="93"/>
  <c r="F13" i="93"/>
  <c r="J13" i="93"/>
  <c r="N13" i="93"/>
  <c r="D13" i="93"/>
  <c r="D19" i="93"/>
  <c r="O8" i="93"/>
  <c r="O16" i="93"/>
  <c r="F19" i="92"/>
  <c r="J19" i="92"/>
  <c r="N19" i="92"/>
  <c r="H19" i="92"/>
  <c r="H13" i="92"/>
  <c r="F13" i="92"/>
  <c r="J13" i="92"/>
  <c r="E13" i="92"/>
  <c r="O9" i="92"/>
  <c r="D13" i="92"/>
  <c r="D19" i="92"/>
  <c r="I51" i="3"/>
  <c r="D17" i="3"/>
  <c r="N18" i="91"/>
  <c r="M18" i="91"/>
  <c r="L18" i="91"/>
  <c r="K18" i="91"/>
  <c r="J18" i="91"/>
  <c r="I18" i="91"/>
  <c r="H18" i="91"/>
  <c r="G18" i="91"/>
  <c r="F18" i="91"/>
  <c r="E18" i="91"/>
  <c r="D18" i="91"/>
  <c r="N17" i="91"/>
  <c r="M17" i="91"/>
  <c r="L17" i="91"/>
  <c r="K17" i="91"/>
  <c r="J17" i="91"/>
  <c r="I17" i="91"/>
  <c r="H17" i="91"/>
  <c r="G17" i="91"/>
  <c r="F17" i="91"/>
  <c r="E17" i="91"/>
  <c r="D17" i="91"/>
  <c r="N16" i="91"/>
  <c r="M16" i="91"/>
  <c r="L16" i="91"/>
  <c r="K16" i="91"/>
  <c r="J16" i="91"/>
  <c r="I16" i="91"/>
  <c r="H16" i="91"/>
  <c r="G16" i="91"/>
  <c r="F16" i="91"/>
  <c r="E16" i="91"/>
  <c r="D16" i="91"/>
  <c r="N15" i="91"/>
  <c r="M15" i="91"/>
  <c r="L15" i="91"/>
  <c r="K15" i="91"/>
  <c r="J15" i="91"/>
  <c r="I15" i="91"/>
  <c r="H15" i="91"/>
  <c r="G15" i="91"/>
  <c r="F15" i="91"/>
  <c r="E15" i="91"/>
  <c r="D15" i="91"/>
  <c r="N12" i="91"/>
  <c r="M12" i="91"/>
  <c r="L12" i="91"/>
  <c r="K12" i="91"/>
  <c r="J12" i="91"/>
  <c r="I12" i="91"/>
  <c r="H12" i="91"/>
  <c r="G12" i="91"/>
  <c r="F12" i="91"/>
  <c r="E12" i="91"/>
  <c r="D12" i="91"/>
  <c r="N11" i="91"/>
  <c r="M11" i="91"/>
  <c r="L11" i="91"/>
  <c r="K11" i="91"/>
  <c r="J11" i="91"/>
  <c r="I11" i="91"/>
  <c r="H11" i="91"/>
  <c r="G11" i="91"/>
  <c r="F11" i="91"/>
  <c r="E11" i="91"/>
  <c r="D11" i="91"/>
  <c r="N10" i="91"/>
  <c r="M10" i="91"/>
  <c r="L10" i="91"/>
  <c r="K10" i="91"/>
  <c r="J10" i="91"/>
  <c r="I10" i="91"/>
  <c r="H10" i="91"/>
  <c r="G10" i="91"/>
  <c r="F10" i="91"/>
  <c r="E10" i="91"/>
  <c r="D10" i="91"/>
  <c r="N9" i="91"/>
  <c r="M9" i="91"/>
  <c r="L9" i="91"/>
  <c r="K9" i="91"/>
  <c r="J9" i="91"/>
  <c r="I9" i="91"/>
  <c r="H9" i="91"/>
  <c r="G9" i="91"/>
  <c r="F9" i="91"/>
  <c r="E9" i="91"/>
  <c r="D9" i="91"/>
  <c r="N8" i="91"/>
  <c r="M8" i="91"/>
  <c r="L8" i="91"/>
  <c r="K8" i="91"/>
  <c r="J8" i="91"/>
  <c r="I8" i="91"/>
  <c r="H8" i="91"/>
  <c r="G8" i="91"/>
  <c r="F8" i="91"/>
  <c r="E8" i="91"/>
  <c r="D8" i="91"/>
  <c r="N7" i="91"/>
  <c r="M7" i="91"/>
  <c r="L7" i="91"/>
  <c r="K7" i="91"/>
  <c r="J7" i="91"/>
  <c r="I7" i="91"/>
  <c r="H7" i="91"/>
  <c r="G7" i="91"/>
  <c r="F7" i="91"/>
  <c r="E7" i="91"/>
  <c r="D7" i="91"/>
  <c r="C3" i="91"/>
  <c r="F2" i="91"/>
  <c r="I13" i="3"/>
  <c r="I14" i="3"/>
  <c r="I54" i="3"/>
  <c r="I47" i="3"/>
  <c r="I52" i="3"/>
  <c r="I32" i="3"/>
  <c r="I53" i="3"/>
  <c r="D53" i="3"/>
  <c r="D11" i="3"/>
  <c r="D50" i="3"/>
  <c r="D33" i="3"/>
  <c r="D27" i="3"/>
  <c r="D52" i="3"/>
  <c r="D55" i="3"/>
  <c r="N18" i="90"/>
  <c r="M18" i="90"/>
  <c r="L18" i="90"/>
  <c r="K18" i="90"/>
  <c r="J18" i="90"/>
  <c r="I18" i="90"/>
  <c r="H18" i="90"/>
  <c r="G18" i="90"/>
  <c r="F18" i="90"/>
  <c r="E18" i="90"/>
  <c r="D18" i="90"/>
  <c r="N17" i="90"/>
  <c r="M17" i="90"/>
  <c r="L17" i="90"/>
  <c r="K17" i="90"/>
  <c r="J17" i="90"/>
  <c r="I17" i="90"/>
  <c r="H17" i="90"/>
  <c r="G17" i="90"/>
  <c r="F17" i="90"/>
  <c r="E17" i="90"/>
  <c r="D17" i="90"/>
  <c r="N16" i="90"/>
  <c r="M16" i="90"/>
  <c r="L16" i="90"/>
  <c r="K16" i="90"/>
  <c r="J16" i="90"/>
  <c r="I16" i="90"/>
  <c r="H16" i="90"/>
  <c r="G16" i="90"/>
  <c r="F16" i="90"/>
  <c r="E16" i="90"/>
  <c r="D16" i="90"/>
  <c r="N15" i="90"/>
  <c r="M15" i="90"/>
  <c r="L15" i="90"/>
  <c r="K15" i="90"/>
  <c r="J15" i="90"/>
  <c r="I15" i="90"/>
  <c r="H15" i="90"/>
  <c r="G15" i="90"/>
  <c r="F15" i="90"/>
  <c r="E15" i="90"/>
  <c r="D15" i="90"/>
  <c r="N12" i="90"/>
  <c r="M12" i="90"/>
  <c r="L12" i="90"/>
  <c r="K12" i="90"/>
  <c r="J12" i="90"/>
  <c r="I12" i="90"/>
  <c r="H12" i="90"/>
  <c r="G12" i="90"/>
  <c r="F12" i="90"/>
  <c r="E12" i="90"/>
  <c r="D12" i="90"/>
  <c r="N11" i="90"/>
  <c r="M11" i="90"/>
  <c r="L11" i="90"/>
  <c r="K11" i="90"/>
  <c r="J11" i="90"/>
  <c r="I11" i="90"/>
  <c r="H11" i="90"/>
  <c r="G11" i="90"/>
  <c r="F11" i="90"/>
  <c r="E11" i="90"/>
  <c r="D11" i="90"/>
  <c r="N10" i="90"/>
  <c r="M10" i="90"/>
  <c r="L10" i="90"/>
  <c r="K10" i="90"/>
  <c r="J10" i="90"/>
  <c r="I10" i="90"/>
  <c r="H10" i="90"/>
  <c r="G10" i="90"/>
  <c r="F10" i="90"/>
  <c r="E10" i="90"/>
  <c r="D10" i="90"/>
  <c r="N9" i="90"/>
  <c r="M9" i="90"/>
  <c r="L9" i="90"/>
  <c r="K9" i="90"/>
  <c r="J9" i="90"/>
  <c r="I9" i="90"/>
  <c r="H9" i="90"/>
  <c r="G9" i="90"/>
  <c r="F9" i="90"/>
  <c r="E9" i="90"/>
  <c r="D9" i="90"/>
  <c r="N8" i="90"/>
  <c r="M8" i="90"/>
  <c r="L8" i="90"/>
  <c r="K8" i="90"/>
  <c r="J8" i="90"/>
  <c r="I8" i="90"/>
  <c r="H8" i="90"/>
  <c r="G8" i="90"/>
  <c r="F8" i="90"/>
  <c r="E8" i="90"/>
  <c r="D8" i="90"/>
  <c r="N7" i="90"/>
  <c r="M7" i="90"/>
  <c r="L7" i="90"/>
  <c r="K7" i="90"/>
  <c r="J7" i="90"/>
  <c r="I7" i="90"/>
  <c r="H7" i="90"/>
  <c r="G7" i="90"/>
  <c r="F7" i="90"/>
  <c r="E7" i="90"/>
  <c r="D7" i="90"/>
  <c r="C3" i="90"/>
  <c r="F2" i="90"/>
  <c r="N18" i="89"/>
  <c r="M18" i="89"/>
  <c r="L18" i="89"/>
  <c r="K18" i="89"/>
  <c r="J18" i="89"/>
  <c r="I18" i="89"/>
  <c r="H18" i="89"/>
  <c r="G18" i="89"/>
  <c r="F18" i="89"/>
  <c r="E18" i="89"/>
  <c r="D18" i="89"/>
  <c r="N17" i="89"/>
  <c r="M17" i="89"/>
  <c r="L17" i="89"/>
  <c r="K17" i="89"/>
  <c r="J17" i="89"/>
  <c r="I17" i="89"/>
  <c r="H17" i="89"/>
  <c r="G17" i="89"/>
  <c r="F17" i="89"/>
  <c r="E17" i="89"/>
  <c r="D17" i="89"/>
  <c r="N16" i="89"/>
  <c r="M16" i="89"/>
  <c r="L16" i="89"/>
  <c r="K16" i="89"/>
  <c r="J16" i="89"/>
  <c r="I16" i="89"/>
  <c r="H16" i="89"/>
  <c r="G16" i="89"/>
  <c r="F16" i="89"/>
  <c r="E16" i="89"/>
  <c r="D16" i="89"/>
  <c r="N15" i="89"/>
  <c r="M15" i="89"/>
  <c r="L15" i="89"/>
  <c r="K15" i="89"/>
  <c r="J15" i="89"/>
  <c r="I15" i="89"/>
  <c r="H15" i="89"/>
  <c r="G15" i="89"/>
  <c r="F15" i="89"/>
  <c r="E15" i="89"/>
  <c r="D15" i="89"/>
  <c r="N12" i="89"/>
  <c r="M12" i="89"/>
  <c r="L12" i="89"/>
  <c r="K12" i="89"/>
  <c r="J12" i="89"/>
  <c r="I12" i="89"/>
  <c r="H12" i="89"/>
  <c r="G12" i="89"/>
  <c r="F12" i="89"/>
  <c r="E12" i="89"/>
  <c r="D12" i="89"/>
  <c r="N11" i="89"/>
  <c r="M11" i="89"/>
  <c r="L11" i="89"/>
  <c r="K11" i="89"/>
  <c r="J11" i="89"/>
  <c r="I11" i="89"/>
  <c r="H11" i="89"/>
  <c r="G11" i="89"/>
  <c r="F11" i="89"/>
  <c r="E11" i="89"/>
  <c r="D11" i="89"/>
  <c r="N10" i="89"/>
  <c r="M10" i="89"/>
  <c r="L10" i="89"/>
  <c r="K10" i="89"/>
  <c r="J10" i="89"/>
  <c r="I10" i="89"/>
  <c r="H10" i="89"/>
  <c r="G10" i="89"/>
  <c r="F10" i="89"/>
  <c r="E10" i="89"/>
  <c r="D10" i="89"/>
  <c r="N9" i="89"/>
  <c r="M9" i="89"/>
  <c r="L9" i="89"/>
  <c r="K9" i="89"/>
  <c r="J9" i="89"/>
  <c r="I9" i="89"/>
  <c r="H9" i="89"/>
  <c r="G9" i="89"/>
  <c r="F9" i="89"/>
  <c r="E9" i="89"/>
  <c r="D9" i="89"/>
  <c r="N8" i="89"/>
  <c r="M8" i="89"/>
  <c r="L8" i="89"/>
  <c r="K8" i="89"/>
  <c r="J8" i="89"/>
  <c r="I8" i="89"/>
  <c r="H8" i="89"/>
  <c r="G8" i="89"/>
  <c r="F8" i="89"/>
  <c r="E8" i="89"/>
  <c r="D8" i="89"/>
  <c r="N7" i="89"/>
  <c r="M7" i="89"/>
  <c r="L7" i="89"/>
  <c r="K7" i="89"/>
  <c r="J7" i="89"/>
  <c r="I7" i="89"/>
  <c r="H7" i="89"/>
  <c r="G7" i="89"/>
  <c r="F7" i="89"/>
  <c r="E7" i="89"/>
  <c r="D7" i="89"/>
  <c r="C3" i="89"/>
  <c r="F2" i="89"/>
  <c r="N18" i="88"/>
  <c r="M18" i="88"/>
  <c r="L18" i="88"/>
  <c r="K18" i="88"/>
  <c r="J18" i="88"/>
  <c r="I18" i="88"/>
  <c r="H18" i="88"/>
  <c r="G18" i="88"/>
  <c r="F18" i="88"/>
  <c r="E18" i="88"/>
  <c r="D18" i="88"/>
  <c r="N17" i="88"/>
  <c r="M17" i="88"/>
  <c r="L17" i="88"/>
  <c r="K17" i="88"/>
  <c r="J17" i="88"/>
  <c r="I17" i="88"/>
  <c r="H17" i="88"/>
  <c r="G17" i="88"/>
  <c r="F17" i="88"/>
  <c r="E17" i="88"/>
  <c r="D17" i="88"/>
  <c r="N16" i="88"/>
  <c r="M16" i="88"/>
  <c r="L16" i="88"/>
  <c r="K16" i="88"/>
  <c r="J16" i="88"/>
  <c r="I16" i="88"/>
  <c r="H16" i="88"/>
  <c r="G16" i="88"/>
  <c r="F16" i="88"/>
  <c r="E16" i="88"/>
  <c r="D16" i="88"/>
  <c r="N15" i="88"/>
  <c r="M15" i="88"/>
  <c r="L15" i="88"/>
  <c r="K15" i="88"/>
  <c r="J15" i="88"/>
  <c r="I15" i="88"/>
  <c r="H15" i="88"/>
  <c r="G15" i="88"/>
  <c r="F15" i="88"/>
  <c r="E15" i="88"/>
  <c r="D15" i="88"/>
  <c r="N12" i="88"/>
  <c r="M12" i="88"/>
  <c r="L12" i="88"/>
  <c r="K12" i="88"/>
  <c r="J12" i="88"/>
  <c r="I12" i="88"/>
  <c r="H12" i="88"/>
  <c r="G12" i="88"/>
  <c r="F12" i="88"/>
  <c r="E12" i="88"/>
  <c r="D12" i="88"/>
  <c r="N11" i="88"/>
  <c r="M11" i="88"/>
  <c r="L11" i="88"/>
  <c r="K11" i="88"/>
  <c r="J11" i="88"/>
  <c r="I11" i="88"/>
  <c r="H11" i="88"/>
  <c r="G11" i="88"/>
  <c r="F11" i="88"/>
  <c r="E11" i="88"/>
  <c r="D11" i="88"/>
  <c r="N10" i="88"/>
  <c r="M10" i="88"/>
  <c r="L10" i="88"/>
  <c r="K10" i="88"/>
  <c r="J10" i="88"/>
  <c r="I10" i="88"/>
  <c r="H10" i="88"/>
  <c r="G10" i="88"/>
  <c r="F10" i="88"/>
  <c r="E10" i="88"/>
  <c r="D10" i="88"/>
  <c r="N9" i="88"/>
  <c r="M9" i="88"/>
  <c r="L9" i="88"/>
  <c r="K9" i="88"/>
  <c r="J9" i="88"/>
  <c r="I9" i="88"/>
  <c r="H9" i="88"/>
  <c r="G9" i="88"/>
  <c r="F9" i="88"/>
  <c r="E9" i="88"/>
  <c r="D9" i="88"/>
  <c r="N8" i="88"/>
  <c r="M8" i="88"/>
  <c r="L8" i="88"/>
  <c r="K8" i="88"/>
  <c r="J8" i="88"/>
  <c r="I8" i="88"/>
  <c r="H8" i="88"/>
  <c r="G8" i="88"/>
  <c r="F8" i="88"/>
  <c r="E8" i="88"/>
  <c r="D8" i="88"/>
  <c r="N7" i="88"/>
  <c r="M7" i="88"/>
  <c r="L7" i="88"/>
  <c r="K7" i="88"/>
  <c r="J7" i="88"/>
  <c r="I7" i="88"/>
  <c r="H7" i="88"/>
  <c r="G7" i="88"/>
  <c r="F7" i="88"/>
  <c r="E7" i="88"/>
  <c r="D7" i="88"/>
  <c r="C3" i="88"/>
  <c r="F2" i="88"/>
  <c r="N18" i="87"/>
  <c r="M18" i="87"/>
  <c r="L18" i="87"/>
  <c r="K18" i="87"/>
  <c r="J18" i="87"/>
  <c r="I18" i="87"/>
  <c r="H18" i="87"/>
  <c r="G18" i="87"/>
  <c r="F18" i="87"/>
  <c r="E18" i="87"/>
  <c r="D18" i="87"/>
  <c r="N17" i="87"/>
  <c r="M17" i="87"/>
  <c r="L17" i="87"/>
  <c r="K17" i="87"/>
  <c r="J17" i="87"/>
  <c r="I17" i="87"/>
  <c r="H17" i="87"/>
  <c r="G17" i="87"/>
  <c r="F17" i="87"/>
  <c r="E17" i="87"/>
  <c r="D17" i="87"/>
  <c r="N16" i="87"/>
  <c r="M16" i="87"/>
  <c r="L16" i="87"/>
  <c r="K16" i="87"/>
  <c r="J16" i="87"/>
  <c r="I16" i="87"/>
  <c r="H16" i="87"/>
  <c r="G16" i="87"/>
  <c r="F16" i="87"/>
  <c r="E16" i="87"/>
  <c r="D16" i="87"/>
  <c r="N15" i="87"/>
  <c r="M15" i="87"/>
  <c r="L15" i="87"/>
  <c r="K15" i="87"/>
  <c r="J15" i="87"/>
  <c r="I15" i="87"/>
  <c r="H15" i="87"/>
  <c r="G15" i="87"/>
  <c r="F15" i="87"/>
  <c r="E15" i="87"/>
  <c r="D15" i="87"/>
  <c r="N12" i="87"/>
  <c r="M12" i="87"/>
  <c r="L12" i="87"/>
  <c r="K12" i="87"/>
  <c r="J12" i="87"/>
  <c r="I12" i="87"/>
  <c r="H12" i="87"/>
  <c r="G12" i="87"/>
  <c r="F12" i="87"/>
  <c r="E12" i="87"/>
  <c r="D12" i="87"/>
  <c r="N11" i="87"/>
  <c r="M11" i="87"/>
  <c r="L11" i="87"/>
  <c r="K11" i="87"/>
  <c r="J11" i="87"/>
  <c r="I11" i="87"/>
  <c r="H11" i="87"/>
  <c r="G11" i="87"/>
  <c r="F11" i="87"/>
  <c r="E11" i="87"/>
  <c r="D11" i="87"/>
  <c r="N10" i="87"/>
  <c r="M10" i="87"/>
  <c r="L10" i="87"/>
  <c r="K10" i="87"/>
  <c r="J10" i="87"/>
  <c r="I10" i="87"/>
  <c r="H10" i="87"/>
  <c r="G10" i="87"/>
  <c r="F10" i="87"/>
  <c r="E10" i="87"/>
  <c r="D10" i="87"/>
  <c r="N9" i="87"/>
  <c r="M9" i="87"/>
  <c r="L9" i="87"/>
  <c r="K9" i="87"/>
  <c r="J9" i="87"/>
  <c r="I9" i="87"/>
  <c r="H9" i="87"/>
  <c r="G9" i="87"/>
  <c r="F9" i="87"/>
  <c r="E9" i="87"/>
  <c r="D9" i="87"/>
  <c r="N8" i="87"/>
  <c r="M8" i="87"/>
  <c r="L8" i="87"/>
  <c r="K8" i="87"/>
  <c r="J8" i="87"/>
  <c r="I8" i="87"/>
  <c r="H8" i="87"/>
  <c r="G8" i="87"/>
  <c r="F8" i="87"/>
  <c r="E8" i="87"/>
  <c r="D8" i="87"/>
  <c r="N7" i="87"/>
  <c r="M7" i="87"/>
  <c r="L7" i="87"/>
  <c r="K7" i="87"/>
  <c r="J7" i="87"/>
  <c r="I7" i="87"/>
  <c r="H7" i="87"/>
  <c r="G7" i="87"/>
  <c r="F7" i="87"/>
  <c r="E7" i="87"/>
  <c r="D7" i="87"/>
  <c r="C3" i="87"/>
  <c r="F2" i="87"/>
  <c r="N18" i="86"/>
  <c r="M18" i="86"/>
  <c r="L18" i="86"/>
  <c r="K18" i="86"/>
  <c r="J18" i="86"/>
  <c r="I18" i="86"/>
  <c r="H18" i="86"/>
  <c r="G18" i="86"/>
  <c r="F18" i="86"/>
  <c r="E18" i="86"/>
  <c r="D18" i="86"/>
  <c r="N17" i="86"/>
  <c r="M17" i="86"/>
  <c r="L17" i="86"/>
  <c r="K17" i="86"/>
  <c r="J17" i="86"/>
  <c r="I17" i="86"/>
  <c r="H17" i="86"/>
  <c r="G17" i="86"/>
  <c r="F17" i="86"/>
  <c r="E17" i="86"/>
  <c r="D17" i="86"/>
  <c r="N16" i="86"/>
  <c r="M16" i="86"/>
  <c r="L16" i="86"/>
  <c r="K16" i="86"/>
  <c r="J16" i="86"/>
  <c r="I16" i="86"/>
  <c r="H16" i="86"/>
  <c r="G16" i="86"/>
  <c r="F16" i="86"/>
  <c r="E16" i="86"/>
  <c r="D16" i="86"/>
  <c r="N15" i="86"/>
  <c r="M15" i="86"/>
  <c r="L15" i="86"/>
  <c r="K15" i="86"/>
  <c r="J15" i="86"/>
  <c r="I15" i="86"/>
  <c r="H15" i="86"/>
  <c r="G15" i="86"/>
  <c r="F15" i="86"/>
  <c r="E15" i="86"/>
  <c r="D15" i="86"/>
  <c r="N12" i="86"/>
  <c r="M12" i="86"/>
  <c r="L12" i="86"/>
  <c r="K12" i="86"/>
  <c r="J12" i="86"/>
  <c r="I12" i="86"/>
  <c r="H12" i="86"/>
  <c r="G12" i="86"/>
  <c r="F12" i="86"/>
  <c r="E12" i="86"/>
  <c r="D12" i="86"/>
  <c r="N11" i="86"/>
  <c r="M11" i="86"/>
  <c r="L11" i="86"/>
  <c r="K11" i="86"/>
  <c r="J11" i="86"/>
  <c r="I11" i="86"/>
  <c r="H11" i="86"/>
  <c r="G11" i="86"/>
  <c r="F11" i="86"/>
  <c r="E11" i="86"/>
  <c r="D11" i="86"/>
  <c r="N10" i="86"/>
  <c r="M10" i="86"/>
  <c r="L10" i="86"/>
  <c r="K10" i="86"/>
  <c r="J10" i="86"/>
  <c r="I10" i="86"/>
  <c r="H10" i="86"/>
  <c r="G10" i="86"/>
  <c r="F10" i="86"/>
  <c r="E10" i="86"/>
  <c r="D10" i="86"/>
  <c r="N9" i="86"/>
  <c r="M9" i="86"/>
  <c r="L9" i="86"/>
  <c r="K9" i="86"/>
  <c r="J9" i="86"/>
  <c r="I9" i="86"/>
  <c r="H9" i="86"/>
  <c r="G9" i="86"/>
  <c r="F9" i="86"/>
  <c r="E9" i="86"/>
  <c r="D9" i="86"/>
  <c r="N8" i="86"/>
  <c r="M8" i="86"/>
  <c r="L8" i="86"/>
  <c r="K8" i="86"/>
  <c r="J8" i="86"/>
  <c r="I8" i="86"/>
  <c r="H8" i="86"/>
  <c r="G8" i="86"/>
  <c r="F8" i="86"/>
  <c r="E8" i="86"/>
  <c r="D8" i="86"/>
  <c r="N7" i="86"/>
  <c r="M7" i="86"/>
  <c r="L7" i="86"/>
  <c r="K7" i="86"/>
  <c r="J7" i="86"/>
  <c r="I7" i="86"/>
  <c r="H7" i="86"/>
  <c r="G7" i="86"/>
  <c r="F7" i="86"/>
  <c r="E7" i="86"/>
  <c r="D7" i="86"/>
  <c r="C3" i="86"/>
  <c r="F2" i="86"/>
  <c r="C3" i="85"/>
  <c r="N18" i="85"/>
  <c r="M18" i="85"/>
  <c r="L18" i="85"/>
  <c r="K18" i="85"/>
  <c r="J18" i="85"/>
  <c r="I18" i="85"/>
  <c r="H18" i="85"/>
  <c r="G18" i="85"/>
  <c r="F18" i="85"/>
  <c r="E18" i="85"/>
  <c r="D18" i="85"/>
  <c r="N17" i="85"/>
  <c r="M17" i="85"/>
  <c r="L17" i="85"/>
  <c r="K17" i="85"/>
  <c r="J17" i="85"/>
  <c r="I17" i="85"/>
  <c r="H17" i="85"/>
  <c r="G17" i="85"/>
  <c r="F17" i="85"/>
  <c r="E17" i="85"/>
  <c r="D17" i="85"/>
  <c r="N16" i="85"/>
  <c r="M16" i="85"/>
  <c r="L16" i="85"/>
  <c r="K16" i="85"/>
  <c r="J16" i="85"/>
  <c r="I16" i="85"/>
  <c r="H16" i="85"/>
  <c r="G16" i="85"/>
  <c r="F16" i="85"/>
  <c r="E16" i="85"/>
  <c r="D16" i="85"/>
  <c r="N15" i="85"/>
  <c r="M15" i="85"/>
  <c r="L15" i="85"/>
  <c r="K15" i="85"/>
  <c r="J15" i="85"/>
  <c r="I15" i="85"/>
  <c r="H15" i="85"/>
  <c r="G15" i="85"/>
  <c r="F15" i="85"/>
  <c r="E15" i="85"/>
  <c r="D15" i="85"/>
  <c r="N12" i="85"/>
  <c r="M12" i="85"/>
  <c r="L12" i="85"/>
  <c r="K12" i="85"/>
  <c r="J12" i="85"/>
  <c r="I12" i="85"/>
  <c r="H12" i="85"/>
  <c r="G12" i="85"/>
  <c r="F12" i="85"/>
  <c r="E12" i="85"/>
  <c r="D12" i="85"/>
  <c r="N11" i="85"/>
  <c r="M11" i="85"/>
  <c r="L11" i="85"/>
  <c r="K11" i="85"/>
  <c r="J11" i="85"/>
  <c r="I11" i="85"/>
  <c r="H11" i="85"/>
  <c r="G11" i="85"/>
  <c r="F11" i="85"/>
  <c r="E11" i="85"/>
  <c r="D11" i="85"/>
  <c r="N10" i="85"/>
  <c r="M10" i="85"/>
  <c r="L10" i="85"/>
  <c r="K10" i="85"/>
  <c r="J10" i="85"/>
  <c r="I10" i="85"/>
  <c r="H10" i="85"/>
  <c r="G10" i="85"/>
  <c r="F10" i="85"/>
  <c r="E10" i="85"/>
  <c r="D10" i="85"/>
  <c r="N9" i="85"/>
  <c r="M9" i="85"/>
  <c r="L9" i="85"/>
  <c r="K9" i="85"/>
  <c r="J9" i="85"/>
  <c r="I9" i="85"/>
  <c r="H9" i="85"/>
  <c r="G9" i="85"/>
  <c r="F9" i="85"/>
  <c r="E9" i="85"/>
  <c r="D9" i="85"/>
  <c r="N8" i="85"/>
  <c r="M8" i="85"/>
  <c r="L8" i="85"/>
  <c r="K8" i="85"/>
  <c r="J8" i="85"/>
  <c r="I8" i="85"/>
  <c r="H8" i="85"/>
  <c r="G8" i="85"/>
  <c r="F8" i="85"/>
  <c r="E8" i="85"/>
  <c r="D8" i="85"/>
  <c r="N7" i="85"/>
  <c r="M7" i="85"/>
  <c r="L7" i="85"/>
  <c r="K7" i="85"/>
  <c r="J7" i="85"/>
  <c r="I7" i="85"/>
  <c r="H7" i="85"/>
  <c r="G7" i="85"/>
  <c r="F7" i="85"/>
  <c r="E7" i="85"/>
  <c r="D7" i="85"/>
  <c r="F2" i="85"/>
  <c r="N18" i="84"/>
  <c r="M18" i="84"/>
  <c r="L18" i="84"/>
  <c r="K18" i="84"/>
  <c r="J18" i="84"/>
  <c r="I18" i="84"/>
  <c r="H18" i="84"/>
  <c r="G18" i="84"/>
  <c r="F18" i="84"/>
  <c r="E18" i="84"/>
  <c r="D18" i="84"/>
  <c r="N17" i="84"/>
  <c r="M17" i="84"/>
  <c r="L17" i="84"/>
  <c r="K17" i="84"/>
  <c r="J17" i="84"/>
  <c r="I17" i="84"/>
  <c r="H17" i="84"/>
  <c r="G17" i="84"/>
  <c r="F17" i="84"/>
  <c r="E17" i="84"/>
  <c r="D17" i="84"/>
  <c r="N16" i="84"/>
  <c r="M16" i="84"/>
  <c r="L16" i="84"/>
  <c r="K16" i="84"/>
  <c r="J16" i="84"/>
  <c r="I16" i="84"/>
  <c r="H16" i="84"/>
  <c r="G16" i="84"/>
  <c r="F16" i="84"/>
  <c r="E16" i="84"/>
  <c r="D16" i="84"/>
  <c r="N15" i="84"/>
  <c r="M15" i="84"/>
  <c r="L15" i="84"/>
  <c r="K15" i="84"/>
  <c r="J15" i="84"/>
  <c r="I15" i="84"/>
  <c r="H15" i="84"/>
  <c r="G15" i="84"/>
  <c r="F15" i="84"/>
  <c r="E15" i="84"/>
  <c r="D15" i="84"/>
  <c r="N12" i="84"/>
  <c r="M12" i="84"/>
  <c r="L12" i="84"/>
  <c r="K12" i="84"/>
  <c r="J12" i="84"/>
  <c r="I12" i="84"/>
  <c r="H12" i="84"/>
  <c r="G12" i="84"/>
  <c r="F12" i="84"/>
  <c r="E12" i="84"/>
  <c r="D12" i="84"/>
  <c r="N11" i="84"/>
  <c r="M11" i="84"/>
  <c r="L11" i="84"/>
  <c r="K11" i="84"/>
  <c r="J11" i="84"/>
  <c r="I11" i="84"/>
  <c r="H11" i="84"/>
  <c r="G11" i="84"/>
  <c r="F11" i="84"/>
  <c r="E11" i="84"/>
  <c r="D11" i="84"/>
  <c r="N10" i="84"/>
  <c r="M10" i="84"/>
  <c r="L10" i="84"/>
  <c r="K10" i="84"/>
  <c r="J10" i="84"/>
  <c r="I10" i="84"/>
  <c r="H10" i="84"/>
  <c r="G10" i="84"/>
  <c r="F10" i="84"/>
  <c r="E10" i="84"/>
  <c r="D10" i="84"/>
  <c r="N9" i="84"/>
  <c r="M9" i="84"/>
  <c r="L9" i="84"/>
  <c r="K9" i="84"/>
  <c r="J9" i="84"/>
  <c r="I9" i="84"/>
  <c r="H9" i="84"/>
  <c r="G9" i="84"/>
  <c r="F9" i="84"/>
  <c r="E9" i="84"/>
  <c r="D9" i="84"/>
  <c r="N8" i="84"/>
  <c r="M8" i="84"/>
  <c r="L8" i="84"/>
  <c r="K8" i="84"/>
  <c r="J8" i="84"/>
  <c r="I8" i="84"/>
  <c r="H8" i="84"/>
  <c r="G8" i="84"/>
  <c r="F8" i="84"/>
  <c r="E8" i="84"/>
  <c r="D8" i="84"/>
  <c r="N7" i="84"/>
  <c r="M7" i="84"/>
  <c r="L7" i="84"/>
  <c r="K7" i="84"/>
  <c r="J7" i="84"/>
  <c r="I7" i="84"/>
  <c r="H7" i="84"/>
  <c r="G7" i="84"/>
  <c r="F7" i="84"/>
  <c r="E7" i="84"/>
  <c r="D7" i="84"/>
  <c r="F2" i="84"/>
  <c r="C9" i="8"/>
  <c r="C37" i="8"/>
  <c r="C4" i="8"/>
  <c r="C30" i="8"/>
  <c r="C35" i="8"/>
  <c r="C29" i="8"/>
  <c r="C21" i="8"/>
  <c r="C28" i="8"/>
  <c r="C20" i="8"/>
  <c r="C6" i="8"/>
  <c r="C12" i="8"/>
  <c r="C17" i="8"/>
  <c r="C31" i="8"/>
  <c r="C19" i="8"/>
  <c r="C15" i="8"/>
  <c r="C38" i="8"/>
  <c r="C10" i="8"/>
  <c r="C11" i="8"/>
  <c r="C39" i="8"/>
  <c r="C16" i="8"/>
  <c r="C36" i="8"/>
  <c r="C22" i="8"/>
  <c r="C33" i="8"/>
  <c r="C34" i="8"/>
  <c r="N20" i="95" l="1"/>
  <c r="E20" i="93"/>
  <c r="I20" i="93"/>
  <c r="E20" i="95"/>
  <c r="G20" i="96"/>
  <c r="M20" i="95"/>
  <c r="H20" i="96"/>
  <c r="L20" i="94"/>
  <c r="M20" i="94"/>
  <c r="I20" i="94"/>
  <c r="M20" i="96"/>
  <c r="I20" i="95"/>
  <c r="K20" i="96"/>
  <c r="K20" i="93"/>
  <c r="H20" i="94"/>
  <c r="G20" i="95"/>
  <c r="L20" i="95"/>
  <c r="K20" i="92"/>
  <c r="N20" i="92"/>
  <c r="M20" i="93"/>
  <c r="E20" i="92"/>
  <c r="L20" i="96"/>
  <c r="K13" i="84"/>
  <c r="G13" i="85"/>
  <c r="K13" i="85"/>
  <c r="E19" i="85"/>
  <c r="I19" i="85"/>
  <c r="M19" i="85"/>
  <c r="G19" i="86"/>
  <c r="K19" i="86"/>
  <c r="G13" i="88"/>
  <c r="K13" i="88"/>
  <c r="I19" i="88"/>
  <c r="M19" i="88"/>
  <c r="K20" i="94"/>
  <c r="H20" i="95"/>
  <c r="L20" i="92"/>
  <c r="M20" i="92"/>
  <c r="G13" i="84"/>
  <c r="F20" i="93"/>
  <c r="E20" i="94"/>
  <c r="I20" i="92"/>
  <c r="G20" i="93"/>
  <c r="K20" i="95"/>
  <c r="G20" i="92"/>
  <c r="E20" i="96"/>
  <c r="N20" i="94"/>
  <c r="H13" i="85"/>
  <c r="G19" i="87"/>
  <c r="K19" i="87"/>
  <c r="G13" i="89"/>
  <c r="K13" i="89"/>
  <c r="E19" i="89"/>
  <c r="I19" i="89"/>
  <c r="M19" i="89"/>
  <c r="D19" i="90"/>
  <c r="H19" i="90"/>
  <c r="L19" i="90"/>
  <c r="G13" i="91"/>
  <c r="K13" i="91"/>
  <c r="O12" i="91"/>
  <c r="E19" i="91"/>
  <c r="I19" i="91"/>
  <c r="M19" i="91"/>
  <c r="O18" i="91"/>
  <c r="I13" i="85"/>
  <c r="M13" i="85"/>
  <c r="G19" i="85"/>
  <c r="K19" i="85"/>
  <c r="G13" i="86"/>
  <c r="K13" i="86"/>
  <c r="E19" i="86"/>
  <c r="I19" i="86"/>
  <c r="M19" i="86"/>
  <c r="F13" i="87"/>
  <c r="O8" i="84"/>
  <c r="E13" i="85"/>
  <c r="F13" i="84"/>
  <c r="J13" i="84"/>
  <c r="N13" i="84"/>
  <c r="H13" i="86"/>
  <c r="L13" i="86"/>
  <c r="G13" i="87"/>
  <c r="K13" i="87"/>
  <c r="O10" i="87"/>
  <c r="E19" i="87"/>
  <c r="I19" i="87"/>
  <c r="M19" i="87"/>
  <c r="H19" i="88"/>
  <c r="L19" i="88"/>
  <c r="E13" i="91"/>
  <c r="I13" i="91"/>
  <c r="M13" i="91"/>
  <c r="G19" i="91"/>
  <c r="K19" i="91"/>
  <c r="O16" i="91"/>
  <c r="O8" i="91"/>
  <c r="O10" i="91"/>
  <c r="O10" i="84"/>
  <c r="O16" i="86"/>
  <c r="O11" i="87"/>
  <c r="O17" i="87"/>
  <c r="O10" i="88"/>
  <c r="O18" i="89"/>
  <c r="J13" i="87"/>
  <c r="G13" i="90"/>
  <c r="K13" i="90"/>
  <c r="E19" i="90"/>
  <c r="I19" i="90"/>
  <c r="M19" i="90"/>
  <c r="O8" i="85"/>
  <c r="O12" i="86"/>
  <c r="O18" i="86"/>
  <c r="N13" i="87"/>
  <c r="O9" i="87"/>
  <c r="O12" i="88"/>
  <c r="O7" i="89"/>
  <c r="O10" i="90"/>
  <c r="O9" i="84"/>
  <c r="O9" i="85"/>
  <c r="O15" i="85"/>
  <c r="O11" i="86"/>
  <c r="O17" i="86"/>
  <c r="O16" i="87"/>
  <c r="H19" i="87"/>
  <c r="L19" i="87"/>
  <c r="O9" i="88"/>
  <c r="O15" i="88"/>
  <c r="E13" i="89"/>
  <c r="I13" i="89"/>
  <c r="M13" i="89"/>
  <c r="O8" i="89"/>
  <c r="G19" i="89"/>
  <c r="K19" i="89"/>
  <c r="O17" i="89"/>
  <c r="O7" i="91"/>
  <c r="O17" i="91"/>
  <c r="O19" i="94"/>
  <c r="O7" i="84"/>
  <c r="H13" i="84"/>
  <c r="L13" i="84"/>
  <c r="O11" i="84"/>
  <c r="O9" i="86"/>
  <c r="O8" i="87"/>
  <c r="O10" i="89"/>
  <c r="O9" i="91"/>
  <c r="G20" i="94"/>
  <c r="J20" i="95"/>
  <c r="O19" i="96"/>
  <c r="J20" i="96"/>
  <c r="F20" i="96"/>
  <c r="N20" i="96"/>
  <c r="O13" i="96"/>
  <c r="D20" i="96"/>
  <c r="F20" i="95"/>
  <c r="O19" i="95"/>
  <c r="O13" i="95"/>
  <c r="D20" i="95"/>
  <c r="O13" i="94"/>
  <c r="D20" i="94"/>
  <c r="J20" i="93"/>
  <c r="N20" i="93"/>
  <c r="H20" i="93"/>
  <c r="L20" i="93"/>
  <c r="O19" i="93"/>
  <c r="D20" i="93"/>
  <c r="O13" i="93"/>
  <c r="J20" i="92"/>
  <c r="O19" i="92"/>
  <c r="F20" i="92"/>
  <c r="H20" i="92"/>
  <c r="O13" i="92"/>
  <c r="D20" i="92"/>
  <c r="I20" i="89"/>
  <c r="F19" i="89"/>
  <c r="J19" i="89"/>
  <c r="N19" i="89"/>
  <c r="O16" i="89"/>
  <c r="D19" i="89"/>
  <c r="H19" i="89"/>
  <c r="L19" i="89"/>
  <c r="O12" i="89"/>
  <c r="O11" i="89"/>
  <c r="O9" i="89"/>
  <c r="H13" i="89"/>
  <c r="L13" i="89"/>
  <c r="F13" i="89"/>
  <c r="J13" i="89"/>
  <c r="N13" i="89"/>
  <c r="F19" i="91"/>
  <c r="J19" i="91"/>
  <c r="N19" i="91"/>
  <c r="H19" i="91"/>
  <c r="L19" i="91"/>
  <c r="O15" i="91"/>
  <c r="O11" i="91"/>
  <c r="H13" i="91"/>
  <c r="L13" i="91"/>
  <c r="F13" i="91"/>
  <c r="J13" i="91"/>
  <c r="N13" i="91"/>
  <c r="D13" i="91"/>
  <c r="D19" i="91"/>
  <c r="O18" i="90"/>
  <c r="O11" i="90"/>
  <c r="O7" i="90"/>
  <c r="F19" i="90"/>
  <c r="J19" i="90"/>
  <c r="N19" i="90"/>
  <c r="O17" i="90"/>
  <c r="O16" i="90"/>
  <c r="G19" i="90"/>
  <c r="K19" i="90"/>
  <c r="F13" i="90"/>
  <c r="J13" i="90"/>
  <c r="N13" i="90"/>
  <c r="O12" i="90"/>
  <c r="H13" i="90"/>
  <c r="L13" i="90"/>
  <c r="O9" i="90"/>
  <c r="E13" i="90"/>
  <c r="I13" i="90"/>
  <c r="M13" i="90"/>
  <c r="O8" i="90"/>
  <c r="D13" i="90"/>
  <c r="O15" i="90"/>
  <c r="F19" i="86"/>
  <c r="J19" i="86"/>
  <c r="N19" i="86"/>
  <c r="H19" i="86"/>
  <c r="L19" i="86"/>
  <c r="O15" i="86"/>
  <c r="D13" i="89"/>
  <c r="O15" i="89"/>
  <c r="O18" i="88"/>
  <c r="E19" i="88"/>
  <c r="F19" i="88"/>
  <c r="J19" i="88"/>
  <c r="N19" i="88"/>
  <c r="O17" i="88"/>
  <c r="O16" i="88"/>
  <c r="G19" i="88"/>
  <c r="K19" i="88"/>
  <c r="H13" i="88"/>
  <c r="L13" i="88"/>
  <c r="F13" i="88"/>
  <c r="J13" i="88"/>
  <c r="N13" i="88"/>
  <c r="O11" i="88"/>
  <c r="E13" i="88"/>
  <c r="I13" i="88"/>
  <c r="M13" i="88"/>
  <c r="O8" i="88"/>
  <c r="O7" i="88"/>
  <c r="D13" i="88"/>
  <c r="D19" i="88"/>
  <c r="F19" i="87"/>
  <c r="J19" i="87"/>
  <c r="N19" i="87"/>
  <c r="O18" i="87"/>
  <c r="O15" i="87"/>
  <c r="E13" i="87"/>
  <c r="I13" i="87"/>
  <c r="M13" i="87"/>
  <c r="O12" i="87"/>
  <c r="O7" i="87"/>
  <c r="H13" i="87"/>
  <c r="L13" i="87"/>
  <c r="D13" i="87"/>
  <c r="D19" i="87"/>
  <c r="F13" i="86"/>
  <c r="J13" i="86"/>
  <c r="N13" i="86"/>
  <c r="O10" i="86"/>
  <c r="E13" i="86"/>
  <c r="I13" i="86"/>
  <c r="M13" i="86"/>
  <c r="O8" i="86"/>
  <c r="O7" i="86"/>
  <c r="D13" i="86"/>
  <c r="D19" i="86"/>
  <c r="F19" i="85"/>
  <c r="J19" i="85"/>
  <c r="N19" i="85"/>
  <c r="O7" i="85"/>
  <c r="O12" i="85"/>
  <c r="L13" i="85"/>
  <c r="O11" i="85"/>
  <c r="F13" i="85"/>
  <c r="J13" i="85"/>
  <c r="N13" i="85"/>
  <c r="O10" i="85"/>
  <c r="O18" i="85"/>
  <c r="O17" i="85"/>
  <c r="O16" i="85"/>
  <c r="H19" i="85"/>
  <c r="L19" i="85"/>
  <c r="D13" i="85"/>
  <c r="D19" i="85"/>
  <c r="E13" i="84"/>
  <c r="I13" i="84"/>
  <c r="M13" i="84"/>
  <c r="O12" i="84"/>
  <c r="M19" i="84"/>
  <c r="E19" i="84"/>
  <c r="I19" i="84"/>
  <c r="O18" i="84"/>
  <c r="O17" i="84"/>
  <c r="G19" i="84"/>
  <c r="K19" i="84"/>
  <c r="O16" i="84"/>
  <c r="F19" i="84"/>
  <c r="J19" i="84"/>
  <c r="N19" i="84"/>
  <c r="H19" i="84"/>
  <c r="L19" i="84"/>
  <c r="O15" i="84"/>
  <c r="D13" i="84"/>
  <c r="D19" i="84"/>
  <c r="I23" i="3"/>
  <c r="D32" i="3"/>
  <c r="I18" i="3"/>
  <c r="I40" i="3"/>
  <c r="I62" i="3"/>
  <c r="I10" i="3"/>
  <c r="I19" i="3"/>
  <c r="I65" i="3"/>
  <c r="I42" i="3"/>
  <c r="I34" i="3"/>
  <c r="I44" i="3"/>
  <c r="I64" i="3"/>
  <c r="I15" i="3"/>
  <c r="I25" i="3"/>
  <c r="I17" i="3"/>
  <c r="I55" i="3"/>
  <c r="I22" i="3"/>
  <c r="I30" i="3"/>
  <c r="I12" i="3"/>
  <c r="I35" i="3"/>
  <c r="I28" i="3"/>
  <c r="I41" i="3"/>
  <c r="D39" i="3"/>
  <c r="D48" i="3"/>
  <c r="D63" i="3"/>
  <c r="D10" i="3"/>
  <c r="D54" i="3"/>
  <c r="D14" i="3"/>
  <c r="D51" i="3"/>
  <c r="D66" i="3"/>
  <c r="D35" i="3"/>
  <c r="D40" i="3"/>
  <c r="D49" i="3"/>
  <c r="D34" i="3"/>
  <c r="D30" i="3"/>
  <c r="D58" i="3"/>
  <c r="D26" i="3"/>
  <c r="D59" i="3"/>
  <c r="D47" i="3"/>
  <c r="D29" i="3"/>
  <c r="D61" i="3"/>
  <c r="D64" i="3"/>
  <c r="N18" i="83"/>
  <c r="M18" i="83"/>
  <c r="L18" i="83"/>
  <c r="K18" i="83"/>
  <c r="J18" i="83"/>
  <c r="I18" i="83"/>
  <c r="H18" i="83"/>
  <c r="G18" i="83"/>
  <c r="F18" i="83"/>
  <c r="E18" i="83"/>
  <c r="D18" i="83"/>
  <c r="N17" i="83"/>
  <c r="M17" i="83"/>
  <c r="L17" i="83"/>
  <c r="K17" i="83"/>
  <c r="J17" i="83"/>
  <c r="I17" i="83"/>
  <c r="H17" i="83"/>
  <c r="G17" i="83"/>
  <c r="F17" i="83"/>
  <c r="E17" i="83"/>
  <c r="D17" i="83"/>
  <c r="N16" i="83"/>
  <c r="M16" i="83"/>
  <c r="L16" i="83"/>
  <c r="K16" i="83"/>
  <c r="J16" i="83"/>
  <c r="I16" i="83"/>
  <c r="H16" i="83"/>
  <c r="G16" i="83"/>
  <c r="F16" i="83"/>
  <c r="E16" i="83"/>
  <c r="D16" i="83"/>
  <c r="N15" i="83"/>
  <c r="M15" i="83"/>
  <c r="L15" i="83"/>
  <c r="K15" i="83"/>
  <c r="J15" i="83"/>
  <c r="I15" i="83"/>
  <c r="H15" i="83"/>
  <c r="G15" i="83"/>
  <c r="F15" i="83"/>
  <c r="E15" i="83"/>
  <c r="D15" i="83"/>
  <c r="N12" i="83"/>
  <c r="M12" i="83"/>
  <c r="L12" i="83"/>
  <c r="K12" i="83"/>
  <c r="J12" i="83"/>
  <c r="I12" i="83"/>
  <c r="H12" i="83"/>
  <c r="G12" i="83"/>
  <c r="F12" i="83"/>
  <c r="E12" i="83"/>
  <c r="D12" i="83"/>
  <c r="N11" i="83"/>
  <c r="M11" i="83"/>
  <c r="L11" i="83"/>
  <c r="K11" i="83"/>
  <c r="J11" i="83"/>
  <c r="I11" i="83"/>
  <c r="H11" i="83"/>
  <c r="G11" i="83"/>
  <c r="F11" i="83"/>
  <c r="E11" i="83"/>
  <c r="D11" i="83"/>
  <c r="N10" i="83"/>
  <c r="M10" i="83"/>
  <c r="L10" i="83"/>
  <c r="K10" i="83"/>
  <c r="J10" i="83"/>
  <c r="I10" i="83"/>
  <c r="H10" i="83"/>
  <c r="G10" i="83"/>
  <c r="F10" i="83"/>
  <c r="E10" i="83"/>
  <c r="D10" i="83"/>
  <c r="N9" i="83"/>
  <c r="M9" i="83"/>
  <c r="L9" i="83"/>
  <c r="K9" i="83"/>
  <c r="J9" i="83"/>
  <c r="I9" i="83"/>
  <c r="H9" i="83"/>
  <c r="G9" i="83"/>
  <c r="F9" i="83"/>
  <c r="E9" i="83"/>
  <c r="D9" i="83"/>
  <c r="N8" i="83"/>
  <c r="M8" i="83"/>
  <c r="L8" i="83"/>
  <c r="K8" i="83"/>
  <c r="J8" i="83"/>
  <c r="I8" i="83"/>
  <c r="H8" i="83"/>
  <c r="G8" i="83"/>
  <c r="F8" i="83"/>
  <c r="E8" i="83"/>
  <c r="D8" i="83"/>
  <c r="N7" i="83"/>
  <c r="M7" i="83"/>
  <c r="L7" i="83"/>
  <c r="K7" i="83"/>
  <c r="J7" i="83"/>
  <c r="I7" i="83"/>
  <c r="H7" i="83"/>
  <c r="G7" i="83"/>
  <c r="F7" i="83"/>
  <c r="E7" i="83"/>
  <c r="D7" i="83"/>
  <c r="C3" i="83"/>
  <c r="F2" i="83"/>
  <c r="N18" i="82"/>
  <c r="M18" i="82"/>
  <c r="L18" i="82"/>
  <c r="K18" i="82"/>
  <c r="J18" i="82"/>
  <c r="I18" i="82"/>
  <c r="H18" i="82"/>
  <c r="G18" i="82"/>
  <c r="F18" i="82"/>
  <c r="E18" i="82"/>
  <c r="D18" i="82"/>
  <c r="N17" i="82"/>
  <c r="M17" i="82"/>
  <c r="L17" i="82"/>
  <c r="K17" i="82"/>
  <c r="J17" i="82"/>
  <c r="I17" i="82"/>
  <c r="H17" i="82"/>
  <c r="G17" i="82"/>
  <c r="F17" i="82"/>
  <c r="E17" i="82"/>
  <c r="D17" i="82"/>
  <c r="N16" i="82"/>
  <c r="M16" i="82"/>
  <c r="L16" i="82"/>
  <c r="K16" i="82"/>
  <c r="J16" i="82"/>
  <c r="I16" i="82"/>
  <c r="H16" i="82"/>
  <c r="G16" i="82"/>
  <c r="F16" i="82"/>
  <c r="E16" i="82"/>
  <c r="D16" i="82"/>
  <c r="N15" i="82"/>
  <c r="M15" i="82"/>
  <c r="L15" i="82"/>
  <c r="K15" i="82"/>
  <c r="J15" i="82"/>
  <c r="I15" i="82"/>
  <c r="H15" i="82"/>
  <c r="G15" i="82"/>
  <c r="F15" i="82"/>
  <c r="E15" i="82"/>
  <c r="D15" i="82"/>
  <c r="N12" i="82"/>
  <c r="M12" i="82"/>
  <c r="L12" i="82"/>
  <c r="K12" i="82"/>
  <c r="J12" i="82"/>
  <c r="I12" i="82"/>
  <c r="H12" i="82"/>
  <c r="G12" i="82"/>
  <c r="F12" i="82"/>
  <c r="E12" i="82"/>
  <c r="D12" i="82"/>
  <c r="N11" i="82"/>
  <c r="M11" i="82"/>
  <c r="L11" i="82"/>
  <c r="K11" i="82"/>
  <c r="J11" i="82"/>
  <c r="I11" i="82"/>
  <c r="H11" i="82"/>
  <c r="G11" i="82"/>
  <c r="F11" i="82"/>
  <c r="E11" i="82"/>
  <c r="D11" i="82"/>
  <c r="N10" i="82"/>
  <c r="M10" i="82"/>
  <c r="L10" i="82"/>
  <c r="K10" i="82"/>
  <c r="J10" i="82"/>
  <c r="I10" i="82"/>
  <c r="H10" i="82"/>
  <c r="G10" i="82"/>
  <c r="F10" i="82"/>
  <c r="E10" i="82"/>
  <c r="D10" i="82"/>
  <c r="N9" i="82"/>
  <c r="M9" i="82"/>
  <c r="L9" i="82"/>
  <c r="K9" i="82"/>
  <c r="J9" i="82"/>
  <c r="I9" i="82"/>
  <c r="H9" i="82"/>
  <c r="G9" i="82"/>
  <c r="F9" i="82"/>
  <c r="E9" i="82"/>
  <c r="D9" i="82"/>
  <c r="N8" i="82"/>
  <c r="M8" i="82"/>
  <c r="L8" i="82"/>
  <c r="K8" i="82"/>
  <c r="J8" i="82"/>
  <c r="I8" i="82"/>
  <c r="H8" i="82"/>
  <c r="G8" i="82"/>
  <c r="F8" i="82"/>
  <c r="E8" i="82"/>
  <c r="D8" i="82"/>
  <c r="N7" i="82"/>
  <c r="M7" i="82"/>
  <c r="L7" i="82"/>
  <c r="K7" i="82"/>
  <c r="J7" i="82"/>
  <c r="I7" i="82"/>
  <c r="H7" i="82"/>
  <c r="G7" i="82"/>
  <c r="F7" i="82"/>
  <c r="E7" i="82"/>
  <c r="D7" i="82"/>
  <c r="C3" i="82"/>
  <c r="F2" i="82"/>
  <c r="N18" i="81"/>
  <c r="M18" i="81"/>
  <c r="L18" i="81"/>
  <c r="K18" i="81"/>
  <c r="J18" i="81"/>
  <c r="I18" i="81"/>
  <c r="H18" i="81"/>
  <c r="G18" i="81"/>
  <c r="F18" i="81"/>
  <c r="E18" i="81"/>
  <c r="D18" i="81"/>
  <c r="N17" i="81"/>
  <c r="M17" i="81"/>
  <c r="L17" i="81"/>
  <c r="K17" i="81"/>
  <c r="J17" i="81"/>
  <c r="I17" i="81"/>
  <c r="H17" i="81"/>
  <c r="G17" i="81"/>
  <c r="F17" i="81"/>
  <c r="E17" i="81"/>
  <c r="D17" i="81"/>
  <c r="N16" i="81"/>
  <c r="M16" i="81"/>
  <c r="L16" i="81"/>
  <c r="K16" i="81"/>
  <c r="J16" i="81"/>
  <c r="I16" i="81"/>
  <c r="H16" i="81"/>
  <c r="G16" i="81"/>
  <c r="F16" i="81"/>
  <c r="E16" i="81"/>
  <c r="D16" i="81"/>
  <c r="N15" i="81"/>
  <c r="M15" i="81"/>
  <c r="L15" i="81"/>
  <c r="K15" i="81"/>
  <c r="J15" i="81"/>
  <c r="I15" i="81"/>
  <c r="H15" i="81"/>
  <c r="G15" i="81"/>
  <c r="F15" i="81"/>
  <c r="E15" i="81"/>
  <c r="D15" i="81"/>
  <c r="N12" i="81"/>
  <c r="M12" i="81"/>
  <c r="L12" i="81"/>
  <c r="K12" i="81"/>
  <c r="J12" i="81"/>
  <c r="I12" i="81"/>
  <c r="H12" i="81"/>
  <c r="G12" i="81"/>
  <c r="F12" i="81"/>
  <c r="E12" i="81"/>
  <c r="D12" i="81"/>
  <c r="N11" i="81"/>
  <c r="M11" i="81"/>
  <c r="L11" i="81"/>
  <c r="K11" i="81"/>
  <c r="J11" i="81"/>
  <c r="I11" i="81"/>
  <c r="H11" i="81"/>
  <c r="G11" i="81"/>
  <c r="F11" i="81"/>
  <c r="E11" i="81"/>
  <c r="D11" i="81"/>
  <c r="N10" i="81"/>
  <c r="M10" i="81"/>
  <c r="L10" i="81"/>
  <c r="K10" i="81"/>
  <c r="J10" i="81"/>
  <c r="I10" i="81"/>
  <c r="H10" i="81"/>
  <c r="G10" i="81"/>
  <c r="F10" i="81"/>
  <c r="E10" i="81"/>
  <c r="D10" i="81"/>
  <c r="N9" i="81"/>
  <c r="M9" i="81"/>
  <c r="L9" i="81"/>
  <c r="K9" i="81"/>
  <c r="J9" i="81"/>
  <c r="I9" i="81"/>
  <c r="H9" i="81"/>
  <c r="G9" i="81"/>
  <c r="F9" i="81"/>
  <c r="E9" i="81"/>
  <c r="D9" i="81"/>
  <c r="N8" i="81"/>
  <c r="M8" i="81"/>
  <c r="L8" i="81"/>
  <c r="K8" i="81"/>
  <c r="J8" i="81"/>
  <c r="I8" i="81"/>
  <c r="H8" i="81"/>
  <c r="G8" i="81"/>
  <c r="F8" i="81"/>
  <c r="E8" i="81"/>
  <c r="D8" i="81"/>
  <c r="N7" i="81"/>
  <c r="M7" i="81"/>
  <c r="L7" i="81"/>
  <c r="K7" i="81"/>
  <c r="J7" i="81"/>
  <c r="I7" i="81"/>
  <c r="H7" i="81"/>
  <c r="G7" i="81"/>
  <c r="F7" i="81"/>
  <c r="E7" i="81"/>
  <c r="D7" i="81"/>
  <c r="C3" i="81"/>
  <c r="F2" i="81"/>
  <c r="N18" i="80"/>
  <c r="M18" i="80"/>
  <c r="L18" i="80"/>
  <c r="K18" i="80"/>
  <c r="J18" i="80"/>
  <c r="I18" i="80"/>
  <c r="H18" i="80"/>
  <c r="G18" i="80"/>
  <c r="F18" i="80"/>
  <c r="E18" i="80"/>
  <c r="D18" i="80"/>
  <c r="N17" i="80"/>
  <c r="M17" i="80"/>
  <c r="L17" i="80"/>
  <c r="K17" i="80"/>
  <c r="J17" i="80"/>
  <c r="I17" i="80"/>
  <c r="H17" i="80"/>
  <c r="G17" i="80"/>
  <c r="F17" i="80"/>
  <c r="E17" i="80"/>
  <c r="D17" i="80"/>
  <c r="N16" i="80"/>
  <c r="M16" i="80"/>
  <c r="L16" i="80"/>
  <c r="K16" i="80"/>
  <c r="J16" i="80"/>
  <c r="I16" i="80"/>
  <c r="H16" i="80"/>
  <c r="G16" i="80"/>
  <c r="F16" i="80"/>
  <c r="E16" i="80"/>
  <c r="D16" i="80"/>
  <c r="N15" i="80"/>
  <c r="M15" i="80"/>
  <c r="L15" i="80"/>
  <c r="K15" i="80"/>
  <c r="J15" i="80"/>
  <c r="I15" i="80"/>
  <c r="H15" i="80"/>
  <c r="G15" i="80"/>
  <c r="F15" i="80"/>
  <c r="E15" i="80"/>
  <c r="D15" i="80"/>
  <c r="N12" i="80"/>
  <c r="M12" i="80"/>
  <c r="L12" i="80"/>
  <c r="K12" i="80"/>
  <c r="J12" i="80"/>
  <c r="I12" i="80"/>
  <c r="H12" i="80"/>
  <c r="G12" i="80"/>
  <c r="F12" i="80"/>
  <c r="E12" i="80"/>
  <c r="D12" i="80"/>
  <c r="N11" i="80"/>
  <c r="M11" i="80"/>
  <c r="L11" i="80"/>
  <c r="K11" i="80"/>
  <c r="J11" i="80"/>
  <c r="I11" i="80"/>
  <c r="H11" i="80"/>
  <c r="G11" i="80"/>
  <c r="F11" i="80"/>
  <c r="E11" i="80"/>
  <c r="D11" i="80"/>
  <c r="N10" i="80"/>
  <c r="M10" i="80"/>
  <c r="L10" i="80"/>
  <c r="K10" i="80"/>
  <c r="J10" i="80"/>
  <c r="I10" i="80"/>
  <c r="H10" i="80"/>
  <c r="G10" i="80"/>
  <c r="F10" i="80"/>
  <c r="E10" i="80"/>
  <c r="D10" i="80"/>
  <c r="N9" i="80"/>
  <c r="M9" i="80"/>
  <c r="L9" i="80"/>
  <c r="K9" i="80"/>
  <c r="J9" i="80"/>
  <c r="I9" i="80"/>
  <c r="H9" i="80"/>
  <c r="G9" i="80"/>
  <c r="F9" i="80"/>
  <c r="E9" i="80"/>
  <c r="D9" i="80"/>
  <c r="N8" i="80"/>
  <c r="M8" i="80"/>
  <c r="L8" i="80"/>
  <c r="K8" i="80"/>
  <c r="J8" i="80"/>
  <c r="I8" i="80"/>
  <c r="H8" i="80"/>
  <c r="G8" i="80"/>
  <c r="F8" i="80"/>
  <c r="E8" i="80"/>
  <c r="D8" i="80"/>
  <c r="N7" i="80"/>
  <c r="M7" i="80"/>
  <c r="L7" i="80"/>
  <c r="K7" i="80"/>
  <c r="J7" i="80"/>
  <c r="I7" i="80"/>
  <c r="H7" i="80"/>
  <c r="G7" i="80"/>
  <c r="F7" i="80"/>
  <c r="E7" i="80"/>
  <c r="D7" i="80"/>
  <c r="C3" i="80"/>
  <c r="F2" i="80"/>
  <c r="N18" i="79"/>
  <c r="M18" i="79"/>
  <c r="L18" i="79"/>
  <c r="K18" i="79"/>
  <c r="J18" i="79"/>
  <c r="I18" i="79"/>
  <c r="H18" i="79"/>
  <c r="G18" i="79"/>
  <c r="F18" i="79"/>
  <c r="E18" i="79"/>
  <c r="D18" i="79"/>
  <c r="N17" i="79"/>
  <c r="M17" i="79"/>
  <c r="L17" i="79"/>
  <c r="K17" i="79"/>
  <c r="J17" i="79"/>
  <c r="I17" i="79"/>
  <c r="H17" i="79"/>
  <c r="G17" i="79"/>
  <c r="F17" i="79"/>
  <c r="E17" i="79"/>
  <c r="D17" i="79"/>
  <c r="N16" i="79"/>
  <c r="M16" i="79"/>
  <c r="L16" i="79"/>
  <c r="K16" i="79"/>
  <c r="J16" i="79"/>
  <c r="I16" i="79"/>
  <c r="H16" i="79"/>
  <c r="G16" i="79"/>
  <c r="F16" i="79"/>
  <c r="E16" i="79"/>
  <c r="D16" i="79"/>
  <c r="N15" i="79"/>
  <c r="M15" i="79"/>
  <c r="L15" i="79"/>
  <c r="K15" i="79"/>
  <c r="J15" i="79"/>
  <c r="I15" i="79"/>
  <c r="H15" i="79"/>
  <c r="G15" i="79"/>
  <c r="F15" i="79"/>
  <c r="E15" i="79"/>
  <c r="D15" i="79"/>
  <c r="N12" i="79"/>
  <c r="M12" i="79"/>
  <c r="L12" i="79"/>
  <c r="K12" i="79"/>
  <c r="J12" i="79"/>
  <c r="I12" i="79"/>
  <c r="H12" i="79"/>
  <c r="G12" i="79"/>
  <c r="F12" i="79"/>
  <c r="E12" i="79"/>
  <c r="D12" i="79"/>
  <c r="N11" i="79"/>
  <c r="M11" i="79"/>
  <c r="L11" i="79"/>
  <c r="K11" i="79"/>
  <c r="J11" i="79"/>
  <c r="I11" i="79"/>
  <c r="H11" i="79"/>
  <c r="G11" i="79"/>
  <c r="F11" i="79"/>
  <c r="E11" i="79"/>
  <c r="D11" i="79"/>
  <c r="N10" i="79"/>
  <c r="M10" i="79"/>
  <c r="L10" i="79"/>
  <c r="K10" i="79"/>
  <c r="J10" i="79"/>
  <c r="I10" i="79"/>
  <c r="H10" i="79"/>
  <c r="G10" i="79"/>
  <c r="F10" i="79"/>
  <c r="E10" i="79"/>
  <c r="D10" i="79"/>
  <c r="N9" i="79"/>
  <c r="M9" i="79"/>
  <c r="L9" i="79"/>
  <c r="K9" i="79"/>
  <c r="J9" i="79"/>
  <c r="I9" i="79"/>
  <c r="H9" i="79"/>
  <c r="G9" i="79"/>
  <c r="F9" i="79"/>
  <c r="E9" i="79"/>
  <c r="D9" i="79"/>
  <c r="N8" i="79"/>
  <c r="M8" i="79"/>
  <c r="L8" i="79"/>
  <c r="K8" i="79"/>
  <c r="J8" i="79"/>
  <c r="I8" i="79"/>
  <c r="H8" i="79"/>
  <c r="G8" i="79"/>
  <c r="F8" i="79"/>
  <c r="E8" i="79"/>
  <c r="D8" i="79"/>
  <c r="N7" i="79"/>
  <c r="M7" i="79"/>
  <c r="L7" i="79"/>
  <c r="K7" i="79"/>
  <c r="J7" i="79"/>
  <c r="I7" i="79"/>
  <c r="H7" i="79"/>
  <c r="G7" i="79"/>
  <c r="F7" i="79"/>
  <c r="E7" i="79"/>
  <c r="D7" i="79"/>
  <c r="C3" i="79"/>
  <c r="F2" i="79"/>
  <c r="N18" i="78"/>
  <c r="M18" i="78"/>
  <c r="L18" i="78"/>
  <c r="K18" i="78"/>
  <c r="J18" i="78"/>
  <c r="I18" i="78"/>
  <c r="H18" i="78"/>
  <c r="G18" i="78"/>
  <c r="F18" i="78"/>
  <c r="E18" i="78"/>
  <c r="D18" i="78"/>
  <c r="N17" i="78"/>
  <c r="M17" i="78"/>
  <c r="L17" i="78"/>
  <c r="K17" i="78"/>
  <c r="J17" i="78"/>
  <c r="I17" i="78"/>
  <c r="H17" i="78"/>
  <c r="G17" i="78"/>
  <c r="F17" i="78"/>
  <c r="E17" i="78"/>
  <c r="D17" i="78"/>
  <c r="N16" i="78"/>
  <c r="M16" i="78"/>
  <c r="L16" i="78"/>
  <c r="K16" i="78"/>
  <c r="J16" i="78"/>
  <c r="I16" i="78"/>
  <c r="H16" i="78"/>
  <c r="G16" i="78"/>
  <c r="F16" i="78"/>
  <c r="E16" i="78"/>
  <c r="D16" i="78"/>
  <c r="N15" i="78"/>
  <c r="M15" i="78"/>
  <c r="L15" i="78"/>
  <c r="K15" i="78"/>
  <c r="J15" i="78"/>
  <c r="I15" i="78"/>
  <c r="H15" i="78"/>
  <c r="G15" i="78"/>
  <c r="F15" i="78"/>
  <c r="E15" i="78"/>
  <c r="D15" i="78"/>
  <c r="N12" i="78"/>
  <c r="M12" i="78"/>
  <c r="L12" i="78"/>
  <c r="K12" i="78"/>
  <c r="J12" i="78"/>
  <c r="I12" i="78"/>
  <c r="H12" i="78"/>
  <c r="G12" i="78"/>
  <c r="F12" i="78"/>
  <c r="E12" i="78"/>
  <c r="D12" i="78"/>
  <c r="N11" i="78"/>
  <c r="M11" i="78"/>
  <c r="L11" i="78"/>
  <c r="K11" i="78"/>
  <c r="J11" i="78"/>
  <c r="I11" i="78"/>
  <c r="H11" i="78"/>
  <c r="G11" i="78"/>
  <c r="F11" i="78"/>
  <c r="E11" i="78"/>
  <c r="D11" i="78"/>
  <c r="N10" i="78"/>
  <c r="M10" i="78"/>
  <c r="L10" i="78"/>
  <c r="K10" i="78"/>
  <c r="J10" i="78"/>
  <c r="I10" i="78"/>
  <c r="H10" i="78"/>
  <c r="G10" i="78"/>
  <c r="F10" i="78"/>
  <c r="E10" i="78"/>
  <c r="D10" i="78"/>
  <c r="N9" i="78"/>
  <c r="M9" i="78"/>
  <c r="L9" i="78"/>
  <c r="K9" i="78"/>
  <c r="J9" i="78"/>
  <c r="I9" i="78"/>
  <c r="H9" i="78"/>
  <c r="G9" i="78"/>
  <c r="F9" i="78"/>
  <c r="E9" i="78"/>
  <c r="D9" i="78"/>
  <c r="N8" i="78"/>
  <c r="M8" i="78"/>
  <c r="L8" i="78"/>
  <c r="K8" i="78"/>
  <c r="J8" i="78"/>
  <c r="I8" i="78"/>
  <c r="H8" i="78"/>
  <c r="G8" i="78"/>
  <c r="F8" i="78"/>
  <c r="E8" i="78"/>
  <c r="D8" i="78"/>
  <c r="N7" i="78"/>
  <c r="M7" i="78"/>
  <c r="L7" i="78"/>
  <c r="K7" i="78"/>
  <c r="J7" i="78"/>
  <c r="I7" i="78"/>
  <c r="H7" i="78"/>
  <c r="G7" i="78"/>
  <c r="F7" i="78"/>
  <c r="E7" i="78"/>
  <c r="D7" i="78"/>
  <c r="C3" i="78"/>
  <c r="F2" i="78"/>
  <c r="N18" i="77"/>
  <c r="M18" i="77"/>
  <c r="L18" i="77"/>
  <c r="K18" i="77"/>
  <c r="J18" i="77"/>
  <c r="I18" i="77"/>
  <c r="H18" i="77"/>
  <c r="G18" i="77"/>
  <c r="F18" i="77"/>
  <c r="E18" i="77"/>
  <c r="D18" i="77"/>
  <c r="N17" i="77"/>
  <c r="M17" i="77"/>
  <c r="L17" i="77"/>
  <c r="K17" i="77"/>
  <c r="J17" i="77"/>
  <c r="I17" i="77"/>
  <c r="H17" i="77"/>
  <c r="G17" i="77"/>
  <c r="F17" i="77"/>
  <c r="E17" i="77"/>
  <c r="D17" i="77"/>
  <c r="N16" i="77"/>
  <c r="M16" i="77"/>
  <c r="L16" i="77"/>
  <c r="K16" i="77"/>
  <c r="J16" i="77"/>
  <c r="I16" i="77"/>
  <c r="H16" i="77"/>
  <c r="G16" i="77"/>
  <c r="F16" i="77"/>
  <c r="E16" i="77"/>
  <c r="D16" i="77"/>
  <c r="N15" i="77"/>
  <c r="M15" i="77"/>
  <c r="L15" i="77"/>
  <c r="K15" i="77"/>
  <c r="J15" i="77"/>
  <c r="I15" i="77"/>
  <c r="H15" i="77"/>
  <c r="G15" i="77"/>
  <c r="F15" i="77"/>
  <c r="E15" i="77"/>
  <c r="D15" i="77"/>
  <c r="N12" i="77"/>
  <c r="M12" i="77"/>
  <c r="L12" i="77"/>
  <c r="K12" i="77"/>
  <c r="J12" i="77"/>
  <c r="I12" i="77"/>
  <c r="H12" i="77"/>
  <c r="G12" i="77"/>
  <c r="F12" i="77"/>
  <c r="E12" i="77"/>
  <c r="D12" i="77"/>
  <c r="N11" i="77"/>
  <c r="M11" i="77"/>
  <c r="L11" i="77"/>
  <c r="K11" i="77"/>
  <c r="J11" i="77"/>
  <c r="I11" i="77"/>
  <c r="H11" i="77"/>
  <c r="G11" i="77"/>
  <c r="F11" i="77"/>
  <c r="E11" i="77"/>
  <c r="D11" i="77"/>
  <c r="N10" i="77"/>
  <c r="M10" i="77"/>
  <c r="L10" i="77"/>
  <c r="K10" i="77"/>
  <c r="J10" i="77"/>
  <c r="I10" i="77"/>
  <c r="H10" i="77"/>
  <c r="G10" i="77"/>
  <c r="F10" i="77"/>
  <c r="E10" i="77"/>
  <c r="D10" i="77"/>
  <c r="N9" i="77"/>
  <c r="M9" i="77"/>
  <c r="L9" i="77"/>
  <c r="K9" i="77"/>
  <c r="J9" i="77"/>
  <c r="I9" i="77"/>
  <c r="H9" i="77"/>
  <c r="G9" i="77"/>
  <c r="F9" i="77"/>
  <c r="E9" i="77"/>
  <c r="D9" i="77"/>
  <c r="N8" i="77"/>
  <c r="M8" i="77"/>
  <c r="L8" i="77"/>
  <c r="K8" i="77"/>
  <c r="J8" i="77"/>
  <c r="I8" i="77"/>
  <c r="H8" i="77"/>
  <c r="G8" i="77"/>
  <c r="F8" i="77"/>
  <c r="E8" i="77"/>
  <c r="D8" i="77"/>
  <c r="N7" i="77"/>
  <c r="M7" i="77"/>
  <c r="L7" i="77"/>
  <c r="K7" i="77"/>
  <c r="J7" i="77"/>
  <c r="I7" i="77"/>
  <c r="H7" i="77"/>
  <c r="G7" i="77"/>
  <c r="F7" i="77"/>
  <c r="E7" i="77"/>
  <c r="D7" i="77"/>
  <c r="C3" i="77"/>
  <c r="F2" i="77"/>
  <c r="N18" i="76"/>
  <c r="M18" i="76"/>
  <c r="L18" i="76"/>
  <c r="K18" i="76"/>
  <c r="J18" i="76"/>
  <c r="I18" i="76"/>
  <c r="H18" i="76"/>
  <c r="G18" i="76"/>
  <c r="F18" i="76"/>
  <c r="E18" i="76"/>
  <c r="D18" i="76"/>
  <c r="N17" i="76"/>
  <c r="M17" i="76"/>
  <c r="L17" i="76"/>
  <c r="K17" i="76"/>
  <c r="J17" i="76"/>
  <c r="I17" i="76"/>
  <c r="H17" i="76"/>
  <c r="G17" i="76"/>
  <c r="F17" i="76"/>
  <c r="E17" i="76"/>
  <c r="D17" i="76"/>
  <c r="N16" i="76"/>
  <c r="M16" i="76"/>
  <c r="L16" i="76"/>
  <c r="K16" i="76"/>
  <c r="J16" i="76"/>
  <c r="I16" i="76"/>
  <c r="H16" i="76"/>
  <c r="G16" i="76"/>
  <c r="F16" i="76"/>
  <c r="E16" i="76"/>
  <c r="D16" i="76"/>
  <c r="N15" i="76"/>
  <c r="M15" i="76"/>
  <c r="L15" i="76"/>
  <c r="K15" i="76"/>
  <c r="J15" i="76"/>
  <c r="I15" i="76"/>
  <c r="H15" i="76"/>
  <c r="G15" i="76"/>
  <c r="F15" i="76"/>
  <c r="E15" i="76"/>
  <c r="D15" i="76"/>
  <c r="N12" i="76"/>
  <c r="M12" i="76"/>
  <c r="L12" i="76"/>
  <c r="K12" i="76"/>
  <c r="J12" i="76"/>
  <c r="I12" i="76"/>
  <c r="H12" i="76"/>
  <c r="G12" i="76"/>
  <c r="F12" i="76"/>
  <c r="E12" i="76"/>
  <c r="D12" i="76"/>
  <c r="N11" i="76"/>
  <c r="M11" i="76"/>
  <c r="L11" i="76"/>
  <c r="K11" i="76"/>
  <c r="J11" i="76"/>
  <c r="I11" i="76"/>
  <c r="H11" i="76"/>
  <c r="G11" i="76"/>
  <c r="F11" i="76"/>
  <c r="E11" i="76"/>
  <c r="D11" i="76"/>
  <c r="N10" i="76"/>
  <c r="M10" i="76"/>
  <c r="L10" i="76"/>
  <c r="K10" i="76"/>
  <c r="J10" i="76"/>
  <c r="I10" i="76"/>
  <c r="H10" i="76"/>
  <c r="G10" i="76"/>
  <c r="F10" i="76"/>
  <c r="E10" i="76"/>
  <c r="D10" i="76"/>
  <c r="N9" i="76"/>
  <c r="M9" i="76"/>
  <c r="L9" i="76"/>
  <c r="K9" i="76"/>
  <c r="J9" i="76"/>
  <c r="I9" i="76"/>
  <c r="H9" i="76"/>
  <c r="G9" i="76"/>
  <c r="F9" i="76"/>
  <c r="E9" i="76"/>
  <c r="D9" i="76"/>
  <c r="N8" i="76"/>
  <c r="M8" i="76"/>
  <c r="L8" i="76"/>
  <c r="K8" i="76"/>
  <c r="J8" i="76"/>
  <c r="I8" i="76"/>
  <c r="H8" i="76"/>
  <c r="G8" i="76"/>
  <c r="F8" i="76"/>
  <c r="E8" i="76"/>
  <c r="D8" i="76"/>
  <c r="N7" i="76"/>
  <c r="M7" i="76"/>
  <c r="L7" i="76"/>
  <c r="K7" i="76"/>
  <c r="J7" i="76"/>
  <c r="I7" i="76"/>
  <c r="H7" i="76"/>
  <c r="G7" i="76"/>
  <c r="F7" i="76"/>
  <c r="E7" i="76"/>
  <c r="D7" i="76"/>
  <c r="C3" i="76"/>
  <c r="F2" i="76"/>
  <c r="C3" i="75"/>
  <c r="N18" i="75"/>
  <c r="M18" i="75"/>
  <c r="L18" i="75"/>
  <c r="K18" i="75"/>
  <c r="J18" i="75"/>
  <c r="I18" i="75"/>
  <c r="H18" i="75"/>
  <c r="G18" i="75"/>
  <c r="F18" i="75"/>
  <c r="E18" i="75"/>
  <c r="D18" i="75"/>
  <c r="N17" i="75"/>
  <c r="M17" i="75"/>
  <c r="L17" i="75"/>
  <c r="K17" i="75"/>
  <c r="J17" i="75"/>
  <c r="I17" i="75"/>
  <c r="H17" i="75"/>
  <c r="G17" i="75"/>
  <c r="F17" i="75"/>
  <c r="E17" i="75"/>
  <c r="D17" i="75"/>
  <c r="N16" i="75"/>
  <c r="M16" i="75"/>
  <c r="L16" i="75"/>
  <c r="K16" i="75"/>
  <c r="J16" i="75"/>
  <c r="I16" i="75"/>
  <c r="H16" i="75"/>
  <c r="G16" i="75"/>
  <c r="F16" i="75"/>
  <c r="E16" i="75"/>
  <c r="D16" i="75"/>
  <c r="N15" i="75"/>
  <c r="M15" i="75"/>
  <c r="L15" i="75"/>
  <c r="K15" i="75"/>
  <c r="J15" i="75"/>
  <c r="I15" i="75"/>
  <c r="H15" i="75"/>
  <c r="G15" i="75"/>
  <c r="F15" i="75"/>
  <c r="E15" i="75"/>
  <c r="D15" i="75"/>
  <c r="N12" i="75"/>
  <c r="M12" i="75"/>
  <c r="L12" i="75"/>
  <c r="K12" i="75"/>
  <c r="J12" i="75"/>
  <c r="I12" i="75"/>
  <c r="H12" i="75"/>
  <c r="G12" i="75"/>
  <c r="F12" i="75"/>
  <c r="E12" i="75"/>
  <c r="D12" i="75"/>
  <c r="N11" i="75"/>
  <c r="M11" i="75"/>
  <c r="L11" i="75"/>
  <c r="K11" i="75"/>
  <c r="J11" i="75"/>
  <c r="I11" i="75"/>
  <c r="H11" i="75"/>
  <c r="G11" i="75"/>
  <c r="F11" i="75"/>
  <c r="E11" i="75"/>
  <c r="D11" i="75"/>
  <c r="N10" i="75"/>
  <c r="M10" i="75"/>
  <c r="L10" i="75"/>
  <c r="K10" i="75"/>
  <c r="J10" i="75"/>
  <c r="I10" i="75"/>
  <c r="H10" i="75"/>
  <c r="G10" i="75"/>
  <c r="F10" i="75"/>
  <c r="E10" i="75"/>
  <c r="D10" i="75"/>
  <c r="N9" i="75"/>
  <c r="M9" i="75"/>
  <c r="L9" i="75"/>
  <c r="K9" i="75"/>
  <c r="J9" i="75"/>
  <c r="I9" i="75"/>
  <c r="H9" i="75"/>
  <c r="G9" i="75"/>
  <c r="F9" i="75"/>
  <c r="E9" i="75"/>
  <c r="D9" i="75"/>
  <c r="N8" i="75"/>
  <c r="M8" i="75"/>
  <c r="L8" i="75"/>
  <c r="K8" i="75"/>
  <c r="J8" i="75"/>
  <c r="I8" i="75"/>
  <c r="H8" i="75"/>
  <c r="G8" i="75"/>
  <c r="F8" i="75"/>
  <c r="E8" i="75"/>
  <c r="D8" i="75"/>
  <c r="N7" i="75"/>
  <c r="M7" i="75"/>
  <c r="L7" i="75"/>
  <c r="K7" i="75"/>
  <c r="J7" i="75"/>
  <c r="I7" i="75"/>
  <c r="H7" i="75"/>
  <c r="G7" i="75"/>
  <c r="F7" i="75"/>
  <c r="E7" i="75"/>
  <c r="D7" i="75"/>
  <c r="F2" i="75"/>
  <c r="N18" i="74"/>
  <c r="M18" i="74"/>
  <c r="L18" i="74"/>
  <c r="K18" i="74"/>
  <c r="J18" i="74"/>
  <c r="I18" i="74"/>
  <c r="H18" i="74"/>
  <c r="G18" i="74"/>
  <c r="F18" i="74"/>
  <c r="E18" i="74"/>
  <c r="D18" i="74"/>
  <c r="N17" i="74"/>
  <c r="M17" i="74"/>
  <c r="L17" i="74"/>
  <c r="K17" i="74"/>
  <c r="J17" i="74"/>
  <c r="I17" i="74"/>
  <c r="H17" i="74"/>
  <c r="G17" i="74"/>
  <c r="F17" i="74"/>
  <c r="E17" i="74"/>
  <c r="D17" i="74"/>
  <c r="N16" i="74"/>
  <c r="M16" i="74"/>
  <c r="L16" i="74"/>
  <c r="K16" i="74"/>
  <c r="J16" i="74"/>
  <c r="I16" i="74"/>
  <c r="H16" i="74"/>
  <c r="G16" i="74"/>
  <c r="F16" i="74"/>
  <c r="E16" i="74"/>
  <c r="D16" i="74"/>
  <c r="N15" i="74"/>
  <c r="M15" i="74"/>
  <c r="L15" i="74"/>
  <c r="K15" i="74"/>
  <c r="J15" i="74"/>
  <c r="I15" i="74"/>
  <c r="H15" i="74"/>
  <c r="G15" i="74"/>
  <c r="F15" i="74"/>
  <c r="E15" i="74"/>
  <c r="D15" i="74"/>
  <c r="N12" i="74"/>
  <c r="M12" i="74"/>
  <c r="L12" i="74"/>
  <c r="K12" i="74"/>
  <c r="J12" i="74"/>
  <c r="I12" i="74"/>
  <c r="H12" i="74"/>
  <c r="G12" i="74"/>
  <c r="F12" i="74"/>
  <c r="E12" i="74"/>
  <c r="D12" i="74"/>
  <c r="N11" i="74"/>
  <c r="M11" i="74"/>
  <c r="L11" i="74"/>
  <c r="K11" i="74"/>
  <c r="J11" i="74"/>
  <c r="I11" i="74"/>
  <c r="H11" i="74"/>
  <c r="G11" i="74"/>
  <c r="F11" i="74"/>
  <c r="E11" i="74"/>
  <c r="D11" i="74"/>
  <c r="N10" i="74"/>
  <c r="M10" i="74"/>
  <c r="L10" i="74"/>
  <c r="K10" i="74"/>
  <c r="J10" i="74"/>
  <c r="I10" i="74"/>
  <c r="H10" i="74"/>
  <c r="G10" i="74"/>
  <c r="F10" i="74"/>
  <c r="E10" i="74"/>
  <c r="D10" i="74"/>
  <c r="N9" i="74"/>
  <c r="M9" i="74"/>
  <c r="L9" i="74"/>
  <c r="K9" i="74"/>
  <c r="J9" i="74"/>
  <c r="I9" i="74"/>
  <c r="H9" i="74"/>
  <c r="G9" i="74"/>
  <c r="F9" i="74"/>
  <c r="E9" i="74"/>
  <c r="D9" i="74"/>
  <c r="N8" i="74"/>
  <c r="M8" i="74"/>
  <c r="L8" i="74"/>
  <c r="K8" i="74"/>
  <c r="J8" i="74"/>
  <c r="I8" i="74"/>
  <c r="H8" i="74"/>
  <c r="G8" i="74"/>
  <c r="F8" i="74"/>
  <c r="E8" i="74"/>
  <c r="D8" i="74"/>
  <c r="N7" i="74"/>
  <c r="M7" i="74"/>
  <c r="L7" i="74"/>
  <c r="K7" i="74"/>
  <c r="J7" i="74"/>
  <c r="I7" i="74"/>
  <c r="H7" i="74"/>
  <c r="G7" i="74"/>
  <c r="F7" i="74"/>
  <c r="E7" i="74"/>
  <c r="D7" i="74"/>
  <c r="C3" i="74"/>
  <c r="F2" i="74"/>
  <c r="N18" i="73"/>
  <c r="M18" i="73"/>
  <c r="L18" i="73"/>
  <c r="K18" i="73"/>
  <c r="J18" i="73"/>
  <c r="I18" i="73"/>
  <c r="H18" i="73"/>
  <c r="G18" i="73"/>
  <c r="F18" i="73"/>
  <c r="E18" i="73"/>
  <c r="D18" i="73"/>
  <c r="N17" i="73"/>
  <c r="M17" i="73"/>
  <c r="L17" i="73"/>
  <c r="K17" i="73"/>
  <c r="J17" i="73"/>
  <c r="I17" i="73"/>
  <c r="H17" i="73"/>
  <c r="G17" i="73"/>
  <c r="F17" i="73"/>
  <c r="E17" i="73"/>
  <c r="D17" i="73"/>
  <c r="N16" i="73"/>
  <c r="M16" i="73"/>
  <c r="L16" i="73"/>
  <c r="K16" i="73"/>
  <c r="J16" i="73"/>
  <c r="I16" i="73"/>
  <c r="H16" i="73"/>
  <c r="G16" i="73"/>
  <c r="F16" i="73"/>
  <c r="E16" i="73"/>
  <c r="D16" i="73"/>
  <c r="N15" i="73"/>
  <c r="M15" i="73"/>
  <c r="L15" i="73"/>
  <c r="K15" i="73"/>
  <c r="J15" i="73"/>
  <c r="I15" i="73"/>
  <c r="H15" i="73"/>
  <c r="G15" i="73"/>
  <c r="F15" i="73"/>
  <c r="E15" i="73"/>
  <c r="D15" i="73"/>
  <c r="N12" i="73"/>
  <c r="M12" i="73"/>
  <c r="L12" i="73"/>
  <c r="K12" i="73"/>
  <c r="J12" i="73"/>
  <c r="I12" i="73"/>
  <c r="H12" i="73"/>
  <c r="G12" i="73"/>
  <c r="F12" i="73"/>
  <c r="E12" i="73"/>
  <c r="D12" i="73"/>
  <c r="N11" i="73"/>
  <c r="M11" i="73"/>
  <c r="L11" i="73"/>
  <c r="K11" i="73"/>
  <c r="J11" i="73"/>
  <c r="I11" i="73"/>
  <c r="H11" i="73"/>
  <c r="G11" i="73"/>
  <c r="F11" i="73"/>
  <c r="E11" i="73"/>
  <c r="D11" i="73"/>
  <c r="N10" i="73"/>
  <c r="M10" i="73"/>
  <c r="L10" i="73"/>
  <c r="K10" i="73"/>
  <c r="J10" i="73"/>
  <c r="I10" i="73"/>
  <c r="H10" i="73"/>
  <c r="G10" i="73"/>
  <c r="F10" i="73"/>
  <c r="E10" i="73"/>
  <c r="D10" i="73"/>
  <c r="N9" i="73"/>
  <c r="M9" i="73"/>
  <c r="L9" i="73"/>
  <c r="K9" i="73"/>
  <c r="J9" i="73"/>
  <c r="I9" i="73"/>
  <c r="H9" i="73"/>
  <c r="G9" i="73"/>
  <c r="F9" i="73"/>
  <c r="E9" i="73"/>
  <c r="D9" i="73"/>
  <c r="N8" i="73"/>
  <c r="M8" i="73"/>
  <c r="L8" i="73"/>
  <c r="K8" i="73"/>
  <c r="J8" i="73"/>
  <c r="I8" i="73"/>
  <c r="H8" i="73"/>
  <c r="G8" i="73"/>
  <c r="F8" i="73"/>
  <c r="E8" i="73"/>
  <c r="D8" i="73"/>
  <c r="N7" i="73"/>
  <c r="M7" i="73"/>
  <c r="L7" i="73"/>
  <c r="K7" i="73"/>
  <c r="J7" i="73"/>
  <c r="I7" i="73"/>
  <c r="H7" i="73"/>
  <c r="G7" i="73"/>
  <c r="F7" i="73"/>
  <c r="E7" i="73"/>
  <c r="D7" i="73"/>
  <c r="C3" i="73"/>
  <c r="F2" i="73"/>
  <c r="N18" i="72"/>
  <c r="M18" i="72"/>
  <c r="L18" i="72"/>
  <c r="K18" i="72"/>
  <c r="J18" i="72"/>
  <c r="I18" i="72"/>
  <c r="H18" i="72"/>
  <c r="G18" i="72"/>
  <c r="F18" i="72"/>
  <c r="E18" i="72"/>
  <c r="D18" i="72"/>
  <c r="N17" i="72"/>
  <c r="M17" i="72"/>
  <c r="L17" i="72"/>
  <c r="K17" i="72"/>
  <c r="J17" i="72"/>
  <c r="I17" i="72"/>
  <c r="H17" i="72"/>
  <c r="G17" i="72"/>
  <c r="F17" i="72"/>
  <c r="E17" i="72"/>
  <c r="D17" i="72"/>
  <c r="N16" i="72"/>
  <c r="M16" i="72"/>
  <c r="L16" i="72"/>
  <c r="K16" i="72"/>
  <c r="J16" i="72"/>
  <c r="I16" i="72"/>
  <c r="H16" i="72"/>
  <c r="G16" i="72"/>
  <c r="F16" i="72"/>
  <c r="E16" i="72"/>
  <c r="D16" i="72"/>
  <c r="N15" i="72"/>
  <c r="M15" i="72"/>
  <c r="L15" i="72"/>
  <c r="K15" i="72"/>
  <c r="J15" i="72"/>
  <c r="I15" i="72"/>
  <c r="H15" i="72"/>
  <c r="G15" i="72"/>
  <c r="F15" i="72"/>
  <c r="E15" i="72"/>
  <c r="D15" i="72"/>
  <c r="N12" i="72"/>
  <c r="M12" i="72"/>
  <c r="L12" i="72"/>
  <c r="K12" i="72"/>
  <c r="J12" i="72"/>
  <c r="I12" i="72"/>
  <c r="H12" i="72"/>
  <c r="G12" i="72"/>
  <c r="F12" i="72"/>
  <c r="E12" i="72"/>
  <c r="D12" i="72"/>
  <c r="N11" i="72"/>
  <c r="M11" i="72"/>
  <c r="L11" i="72"/>
  <c r="K11" i="72"/>
  <c r="J11" i="72"/>
  <c r="I11" i="72"/>
  <c r="H11" i="72"/>
  <c r="G11" i="72"/>
  <c r="F11" i="72"/>
  <c r="E11" i="72"/>
  <c r="D11" i="72"/>
  <c r="N10" i="72"/>
  <c r="M10" i="72"/>
  <c r="L10" i="72"/>
  <c r="K10" i="72"/>
  <c r="J10" i="72"/>
  <c r="I10" i="72"/>
  <c r="H10" i="72"/>
  <c r="G10" i="72"/>
  <c r="F10" i="72"/>
  <c r="E10" i="72"/>
  <c r="D10" i="72"/>
  <c r="N9" i="72"/>
  <c r="M9" i="72"/>
  <c r="L9" i="72"/>
  <c r="K9" i="72"/>
  <c r="J9" i="72"/>
  <c r="I9" i="72"/>
  <c r="H9" i="72"/>
  <c r="G9" i="72"/>
  <c r="F9" i="72"/>
  <c r="E9" i="72"/>
  <c r="D9" i="72"/>
  <c r="N8" i="72"/>
  <c r="M8" i="72"/>
  <c r="L8" i="72"/>
  <c r="K8" i="72"/>
  <c r="J8" i="72"/>
  <c r="I8" i="72"/>
  <c r="H8" i="72"/>
  <c r="G8" i="72"/>
  <c r="F8" i="72"/>
  <c r="E8" i="72"/>
  <c r="D8" i="72"/>
  <c r="N7" i="72"/>
  <c r="M7" i="72"/>
  <c r="L7" i="72"/>
  <c r="K7" i="72"/>
  <c r="J7" i="72"/>
  <c r="I7" i="72"/>
  <c r="H7" i="72"/>
  <c r="G7" i="72"/>
  <c r="F7" i="72"/>
  <c r="E7" i="72"/>
  <c r="D7" i="72"/>
  <c r="C3" i="72"/>
  <c r="F2" i="72"/>
  <c r="N18" i="71"/>
  <c r="M18" i="71"/>
  <c r="L18" i="71"/>
  <c r="K18" i="71"/>
  <c r="J18" i="71"/>
  <c r="I18" i="71"/>
  <c r="H18" i="71"/>
  <c r="G18" i="71"/>
  <c r="F18" i="71"/>
  <c r="E18" i="71"/>
  <c r="D18" i="71"/>
  <c r="N17" i="71"/>
  <c r="M17" i="71"/>
  <c r="L17" i="71"/>
  <c r="K17" i="71"/>
  <c r="J17" i="71"/>
  <c r="I17" i="71"/>
  <c r="H17" i="71"/>
  <c r="G17" i="71"/>
  <c r="F17" i="71"/>
  <c r="E17" i="71"/>
  <c r="D17" i="71"/>
  <c r="N16" i="71"/>
  <c r="M16" i="71"/>
  <c r="L16" i="71"/>
  <c r="K16" i="71"/>
  <c r="J16" i="71"/>
  <c r="I16" i="71"/>
  <c r="H16" i="71"/>
  <c r="G16" i="71"/>
  <c r="F16" i="71"/>
  <c r="E16" i="71"/>
  <c r="D16" i="71"/>
  <c r="N15" i="71"/>
  <c r="M15" i="71"/>
  <c r="L15" i="71"/>
  <c r="K15" i="71"/>
  <c r="J15" i="71"/>
  <c r="I15" i="71"/>
  <c r="H15" i="71"/>
  <c r="G15" i="71"/>
  <c r="F15" i="71"/>
  <c r="E15" i="71"/>
  <c r="D15" i="71"/>
  <c r="N12" i="71"/>
  <c r="M12" i="71"/>
  <c r="L12" i="71"/>
  <c r="K12" i="71"/>
  <c r="J12" i="71"/>
  <c r="I12" i="71"/>
  <c r="H12" i="71"/>
  <c r="G12" i="71"/>
  <c r="F12" i="71"/>
  <c r="E12" i="71"/>
  <c r="D12" i="71"/>
  <c r="N11" i="71"/>
  <c r="M11" i="71"/>
  <c r="L11" i="71"/>
  <c r="K11" i="71"/>
  <c r="J11" i="71"/>
  <c r="I11" i="71"/>
  <c r="H11" i="71"/>
  <c r="G11" i="71"/>
  <c r="F11" i="71"/>
  <c r="E11" i="71"/>
  <c r="D11" i="71"/>
  <c r="N10" i="71"/>
  <c r="M10" i="71"/>
  <c r="L10" i="71"/>
  <c r="K10" i="71"/>
  <c r="J10" i="71"/>
  <c r="I10" i="71"/>
  <c r="H10" i="71"/>
  <c r="G10" i="71"/>
  <c r="F10" i="71"/>
  <c r="E10" i="71"/>
  <c r="D10" i="71"/>
  <c r="N9" i="71"/>
  <c r="M9" i="71"/>
  <c r="L9" i="71"/>
  <c r="K9" i="71"/>
  <c r="J9" i="71"/>
  <c r="I9" i="71"/>
  <c r="H9" i="71"/>
  <c r="G9" i="71"/>
  <c r="F9" i="71"/>
  <c r="E9" i="71"/>
  <c r="D9" i="71"/>
  <c r="N8" i="71"/>
  <c r="M8" i="71"/>
  <c r="L8" i="71"/>
  <c r="K8" i="71"/>
  <c r="J8" i="71"/>
  <c r="I8" i="71"/>
  <c r="H8" i="71"/>
  <c r="G8" i="71"/>
  <c r="F8" i="71"/>
  <c r="E8" i="71"/>
  <c r="D8" i="71"/>
  <c r="N7" i="71"/>
  <c r="M7" i="71"/>
  <c r="L7" i="71"/>
  <c r="K7" i="71"/>
  <c r="J7" i="71"/>
  <c r="I7" i="71"/>
  <c r="H7" i="71"/>
  <c r="G7" i="71"/>
  <c r="F7" i="71"/>
  <c r="E7" i="71"/>
  <c r="D7" i="71"/>
  <c r="C3" i="71"/>
  <c r="F2" i="71"/>
  <c r="N18" i="70"/>
  <c r="M18" i="70"/>
  <c r="L18" i="70"/>
  <c r="K18" i="70"/>
  <c r="J18" i="70"/>
  <c r="I18" i="70"/>
  <c r="H18" i="70"/>
  <c r="G18" i="70"/>
  <c r="F18" i="70"/>
  <c r="E18" i="70"/>
  <c r="D18" i="70"/>
  <c r="N17" i="70"/>
  <c r="M17" i="70"/>
  <c r="L17" i="70"/>
  <c r="K17" i="70"/>
  <c r="J17" i="70"/>
  <c r="I17" i="70"/>
  <c r="H17" i="70"/>
  <c r="G17" i="70"/>
  <c r="F17" i="70"/>
  <c r="E17" i="70"/>
  <c r="D17" i="70"/>
  <c r="N16" i="70"/>
  <c r="M16" i="70"/>
  <c r="L16" i="70"/>
  <c r="K16" i="70"/>
  <c r="J16" i="70"/>
  <c r="I16" i="70"/>
  <c r="H16" i="70"/>
  <c r="G16" i="70"/>
  <c r="F16" i="70"/>
  <c r="E16" i="70"/>
  <c r="D16" i="70"/>
  <c r="N15" i="70"/>
  <c r="M15" i="70"/>
  <c r="L15" i="70"/>
  <c r="K15" i="70"/>
  <c r="J15" i="70"/>
  <c r="I15" i="70"/>
  <c r="H15" i="70"/>
  <c r="G15" i="70"/>
  <c r="F15" i="70"/>
  <c r="E15" i="70"/>
  <c r="D15" i="70"/>
  <c r="N12" i="70"/>
  <c r="M12" i="70"/>
  <c r="L12" i="70"/>
  <c r="K12" i="70"/>
  <c r="J12" i="70"/>
  <c r="I12" i="70"/>
  <c r="H12" i="70"/>
  <c r="G12" i="70"/>
  <c r="F12" i="70"/>
  <c r="E12" i="70"/>
  <c r="D12" i="70"/>
  <c r="N11" i="70"/>
  <c r="M11" i="70"/>
  <c r="L11" i="70"/>
  <c r="K11" i="70"/>
  <c r="J11" i="70"/>
  <c r="I11" i="70"/>
  <c r="H11" i="70"/>
  <c r="G11" i="70"/>
  <c r="F11" i="70"/>
  <c r="E11" i="70"/>
  <c r="D11" i="70"/>
  <c r="N10" i="70"/>
  <c r="M10" i="70"/>
  <c r="L10" i="70"/>
  <c r="K10" i="70"/>
  <c r="J10" i="70"/>
  <c r="I10" i="70"/>
  <c r="H10" i="70"/>
  <c r="G10" i="70"/>
  <c r="F10" i="70"/>
  <c r="E10" i="70"/>
  <c r="D10" i="70"/>
  <c r="N9" i="70"/>
  <c r="M9" i="70"/>
  <c r="L9" i="70"/>
  <c r="K9" i="70"/>
  <c r="J9" i="70"/>
  <c r="I9" i="70"/>
  <c r="H9" i="70"/>
  <c r="G9" i="70"/>
  <c r="F9" i="70"/>
  <c r="E9" i="70"/>
  <c r="D9" i="70"/>
  <c r="N8" i="70"/>
  <c r="M8" i="70"/>
  <c r="L8" i="70"/>
  <c r="K8" i="70"/>
  <c r="J8" i="70"/>
  <c r="I8" i="70"/>
  <c r="H8" i="70"/>
  <c r="G8" i="70"/>
  <c r="F8" i="70"/>
  <c r="E8" i="70"/>
  <c r="D8" i="70"/>
  <c r="N7" i="70"/>
  <c r="M7" i="70"/>
  <c r="L7" i="70"/>
  <c r="K7" i="70"/>
  <c r="J7" i="70"/>
  <c r="I7" i="70"/>
  <c r="H7" i="70"/>
  <c r="G7" i="70"/>
  <c r="F7" i="70"/>
  <c r="E7" i="70"/>
  <c r="D7" i="70"/>
  <c r="C3" i="70"/>
  <c r="F2" i="70"/>
  <c r="N18" i="69"/>
  <c r="M18" i="69"/>
  <c r="L18" i="69"/>
  <c r="K18" i="69"/>
  <c r="J18" i="69"/>
  <c r="I18" i="69"/>
  <c r="H18" i="69"/>
  <c r="G18" i="69"/>
  <c r="F18" i="69"/>
  <c r="E18" i="69"/>
  <c r="D18" i="69"/>
  <c r="N17" i="69"/>
  <c r="M17" i="69"/>
  <c r="L17" i="69"/>
  <c r="K17" i="69"/>
  <c r="J17" i="69"/>
  <c r="I17" i="69"/>
  <c r="H17" i="69"/>
  <c r="G17" i="69"/>
  <c r="F17" i="69"/>
  <c r="E17" i="69"/>
  <c r="D17" i="69"/>
  <c r="N16" i="69"/>
  <c r="M16" i="69"/>
  <c r="L16" i="69"/>
  <c r="K16" i="69"/>
  <c r="J16" i="69"/>
  <c r="I16" i="69"/>
  <c r="H16" i="69"/>
  <c r="G16" i="69"/>
  <c r="F16" i="69"/>
  <c r="E16" i="69"/>
  <c r="D16" i="69"/>
  <c r="N15" i="69"/>
  <c r="M15" i="69"/>
  <c r="L15" i="69"/>
  <c r="K15" i="69"/>
  <c r="J15" i="69"/>
  <c r="I15" i="69"/>
  <c r="H15" i="69"/>
  <c r="G15" i="69"/>
  <c r="F15" i="69"/>
  <c r="E15" i="69"/>
  <c r="D15" i="69"/>
  <c r="N12" i="69"/>
  <c r="M12" i="69"/>
  <c r="L12" i="69"/>
  <c r="K12" i="69"/>
  <c r="J12" i="69"/>
  <c r="I12" i="69"/>
  <c r="H12" i="69"/>
  <c r="G12" i="69"/>
  <c r="F12" i="69"/>
  <c r="E12" i="69"/>
  <c r="D12" i="69"/>
  <c r="N11" i="69"/>
  <c r="M11" i="69"/>
  <c r="L11" i="69"/>
  <c r="K11" i="69"/>
  <c r="J11" i="69"/>
  <c r="I11" i="69"/>
  <c r="H11" i="69"/>
  <c r="G11" i="69"/>
  <c r="F11" i="69"/>
  <c r="E11" i="69"/>
  <c r="D11" i="69"/>
  <c r="N10" i="69"/>
  <c r="M10" i="69"/>
  <c r="L10" i="69"/>
  <c r="K10" i="69"/>
  <c r="J10" i="69"/>
  <c r="I10" i="69"/>
  <c r="H10" i="69"/>
  <c r="G10" i="69"/>
  <c r="F10" i="69"/>
  <c r="E10" i="69"/>
  <c r="D10" i="69"/>
  <c r="N9" i="69"/>
  <c r="M9" i="69"/>
  <c r="L9" i="69"/>
  <c r="K9" i="69"/>
  <c r="J9" i="69"/>
  <c r="I9" i="69"/>
  <c r="H9" i="69"/>
  <c r="G9" i="69"/>
  <c r="F9" i="69"/>
  <c r="E9" i="69"/>
  <c r="D9" i="69"/>
  <c r="N8" i="69"/>
  <c r="M8" i="69"/>
  <c r="L8" i="69"/>
  <c r="K8" i="69"/>
  <c r="J8" i="69"/>
  <c r="I8" i="69"/>
  <c r="H8" i="69"/>
  <c r="G8" i="69"/>
  <c r="F8" i="69"/>
  <c r="E8" i="69"/>
  <c r="D8" i="69"/>
  <c r="N7" i="69"/>
  <c r="M7" i="69"/>
  <c r="L7" i="69"/>
  <c r="K7" i="69"/>
  <c r="J7" i="69"/>
  <c r="I7" i="69"/>
  <c r="H7" i="69"/>
  <c r="G7" i="69"/>
  <c r="F7" i="69"/>
  <c r="E7" i="69"/>
  <c r="D7" i="69"/>
  <c r="C3" i="69"/>
  <c r="F2" i="69"/>
  <c r="N18" i="68"/>
  <c r="M18" i="68"/>
  <c r="L18" i="68"/>
  <c r="K18" i="68"/>
  <c r="J18" i="68"/>
  <c r="I18" i="68"/>
  <c r="H18" i="68"/>
  <c r="G18" i="68"/>
  <c r="F18" i="68"/>
  <c r="E18" i="68"/>
  <c r="D18" i="68"/>
  <c r="N17" i="68"/>
  <c r="M17" i="68"/>
  <c r="L17" i="68"/>
  <c r="K17" i="68"/>
  <c r="J17" i="68"/>
  <c r="I17" i="68"/>
  <c r="H17" i="68"/>
  <c r="G17" i="68"/>
  <c r="F17" i="68"/>
  <c r="E17" i="68"/>
  <c r="D17" i="68"/>
  <c r="N16" i="68"/>
  <c r="M16" i="68"/>
  <c r="L16" i="68"/>
  <c r="K16" i="68"/>
  <c r="J16" i="68"/>
  <c r="I16" i="68"/>
  <c r="H16" i="68"/>
  <c r="G16" i="68"/>
  <c r="F16" i="68"/>
  <c r="E16" i="68"/>
  <c r="D16" i="68"/>
  <c r="N15" i="68"/>
  <c r="M15" i="68"/>
  <c r="L15" i="68"/>
  <c r="K15" i="68"/>
  <c r="J15" i="68"/>
  <c r="I15" i="68"/>
  <c r="H15" i="68"/>
  <c r="G15" i="68"/>
  <c r="F15" i="68"/>
  <c r="E15" i="68"/>
  <c r="D15" i="68"/>
  <c r="N12" i="68"/>
  <c r="M12" i="68"/>
  <c r="L12" i="68"/>
  <c r="K12" i="68"/>
  <c r="J12" i="68"/>
  <c r="I12" i="68"/>
  <c r="H12" i="68"/>
  <c r="G12" i="68"/>
  <c r="F12" i="68"/>
  <c r="E12" i="68"/>
  <c r="D12" i="68"/>
  <c r="N11" i="68"/>
  <c r="M11" i="68"/>
  <c r="L11" i="68"/>
  <c r="K11" i="68"/>
  <c r="J11" i="68"/>
  <c r="I11" i="68"/>
  <c r="H11" i="68"/>
  <c r="G11" i="68"/>
  <c r="F11" i="68"/>
  <c r="E11" i="68"/>
  <c r="D11" i="68"/>
  <c r="N10" i="68"/>
  <c r="M10" i="68"/>
  <c r="L10" i="68"/>
  <c r="K10" i="68"/>
  <c r="J10" i="68"/>
  <c r="I10" i="68"/>
  <c r="H10" i="68"/>
  <c r="G10" i="68"/>
  <c r="F10" i="68"/>
  <c r="E10" i="68"/>
  <c r="D10" i="68"/>
  <c r="N9" i="68"/>
  <c r="M9" i="68"/>
  <c r="L9" i="68"/>
  <c r="K9" i="68"/>
  <c r="J9" i="68"/>
  <c r="I9" i="68"/>
  <c r="H9" i="68"/>
  <c r="G9" i="68"/>
  <c r="F9" i="68"/>
  <c r="E9" i="68"/>
  <c r="D9" i="68"/>
  <c r="N8" i="68"/>
  <c r="M8" i="68"/>
  <c r="L8" i="68"/>
  <c r="K8" i="68"/>
  <c r="J8" i="68"/>
  <c r="I8" i="68"/>
  <c r="H8" i="68"/>
  <c r="G8" i="68"/>
  <c r="F8" i="68"/>
  <c r="E8" i="68"/>
  <c r="D8" i="68"/>
  <c r="N7" i="68"/>
  <c r="M7" i="68"/>
  <c r="L7" i="68"/>
  <c r="K7" i="68"/>
  <c r="J7" i="68"/>
  <c r="I7" i="68"/>
  <c r="H7" i="68"/>
  <c r="G7" i="68"/>
  <c r="F7" i="68"/>
  <c r="E7" i="68"/>
  <c r="D7" i="68"/>
  <c r="C3" i="68"/>
  <c r="F2" i="68"/>
  <c r="N18" i="67"/>
  <c r="M18" i="67"/>
  <c r="L18" i="67"/>
  <c r="K18" i="67"/>
  <c r="J18" i="67"/>
  <c r="I18" i="67"/>
  <c r="H18" i="67"/>
  <c r="G18" i="67"/>
  <c r="F18" i="67"/>
  <c r="E18" i="67"/>
  <c r="D18" i="67"/>
  <c r="N17" i="67"/>
  <c r="M17" i="67"/>
  <c r="L17" i="67"/>
  <c r="K17" i="67"/>
  <c r="J17" i="67"/>
  <c r="I17" i="67"/>
  <c r="H17" i="67"/>
  <c r="G17" i="67"/>
  <c r="F17" i="67"/>
  <c r="E17" i="67"/>
  <c r="D17" i="67"/>
  <c r="N16" i="67"/>
  <c r="M16" i="67"/>
  <c r="L16" i="67"/>
  <c r="K16" i="67"/>
  <c r="J16" i="67"/>
  <c r="I16" i="67"/>
  <c r="H16" i="67"/>
  <c r="G16" i="67"/>
  <c r="F16" i="67"/>
  <c r="E16" i="67"/>
  <c r="D16" i="67"/>
  <c r="N15" i="67"/>
  <c r="M15" i="67"/>
  <c r="L15" i="67"/>
  <c r="K15" i="67"/>
  <c r="J15" i="67"/>
  <c r="I15" i="67"/>
  <c r="H15" i="67"/>
  <c r="G15" i="67"/>
  <c r="F15" i="67"/>
  <c r="E15" i="67"/>
  <c r="D15" i="67"/>
  <c r="N12" i="67"/>
  <c r="M12" i="67"/>
  <c r="L12" i="67"/>
  <c r="K12" i="67"/>
  <c r="J12" i="67"/>
  <c r="I12" i="67"/>
  <c r="H12" i="67"/>
  <c r="G12" i="67"/>
  <c r="F12" i="67"/>
  <c r="E12" i="67"/>
  <c r="D12" i="67"/>
  <c r="N11" i="67"/>
  <c r="M11" i="67"/>
  <c r="L11" i="67"/>
  <c r="K11" i="67"/>
  <c r="J11" i="67"/>
  <c r="I11" i="67"/>
  <c r="H11" i="67"/>
  <c r="G11" i="67"/>
  <c r="F11" i="67"/>
  <c r="E11" i="67"/>
  <c r="D11" i="67"/>
  <c r="N10" i="67"/>
  <c r="M10" i="67"/>
  <c r="L10" i="67"/>
  <c r="K10" i="67"/>
  <c r="J10" i="67"/>
  <c r="I10" i="67"/>
  <c r="H10" i="67"/>
  <c r="G10" i="67"/>
  <c r="F10" i="67"/>
  <c r="E10" i="67"/>
  <c r="D10" i="67"/>
  <c r="N9" i="67"/>
  <c r="M9" i="67"/>
  <c r="L9" i="67"/>
  <c r="K9" i="67"/>
  <c r="J9" i="67"/>
  <c r="I9" i="67"/>
  <c r="H9" i="67"/>
  <c r="G9" i="67"/>
  <c r="F9" i="67"/>
  <c r="E9" i="67"/>
  <c r="D9" i="67"/>
  <c r="N8" i="67"/>
  <c r="M8" i="67"/>
  <c r="L8" i="67"/>
  <c r="K8" i="67"/>
  <c r="J8" i="67"/>
  <c r="I8" i="67"/>
  <c r="H8" i="67"/>
  <c r="G8" i="67"/>
  <c r="F8" i="67"/>
  <c r="E8" i="67"/>
  <c r="D8" i="67"/>
  <c r="N7" i="67"/>
  <c r="M7" i="67"/>
  <c r="L7" i="67"/>
  <c r="K7" i="67"/>
  <c r="J7" i="67"/>
  <c r="I7" i="67"/>
  <c r="H7" i="67"/>
  <c r="G7" i="67"/>
  <c r="F7" i="67"/>
  <c r="E7" i="67"/>
  <c r="D7" i="67"/>
  <c r="C3" i="67"/>
  <c r="F2" i="67"/>
  <c r="N18" i="66"/>
  <c r="M18" i="66"/>
  <c r="L18" i="66"/>
  <c r="K18" i="66"/>
  <c r="J18" i="66"/>
  <c r="I18" i="66"/>
  <c r="H18" i="66"/>
  <c r="G18" i="66"/>
  <c r="F18" i="66"/>
  <c r="E18" i="66"/>
  <c r="D18" i="66"/>
  <c r="N17" i="66"/>
  <c r="M17" i="66"/>
  <c r="L17" i="66"/>
  <c r="K17" i="66"/>
  <c r="J17" i="66"/>
  <c r="I17" i="66"/>
  <c r="H17" i="66"/>
  <c r="G17" i="66"/>
  <c r="F17" i="66"/>
  <c r="E17" i="66"/>
  <c r="D17" i="66"/>
  <c r="N16" i="66"/>
  <c r="M16" i="66"/>
  <c r="L16" i="66"/>
  <c r="K16" i="66"/>
  <c r="J16" i="66"/>
  <c r="I16" i="66"/>
  <c r="H16" i="66"/>
  <c r="G16" i="66"/>
  <c r="F16" i="66"/>
  <c r="E16" i="66"/>
  <c r="D16" i="66"/>
  <c r="N15" i="66"/>
  <c r="M15" i="66"/>
  <c r="L15" i="66"/>
  <c r="K15" i="66"/>
  <c r="J15" i="66"/>
  <c r="I15" i="66"/>
  <c r="H15" i="66"/>
  <c r="G15" i="66"/>
  <c r="F15" i="66"/>
  <c r="E15" i="66"/>
  <c r="D15" i="66"/>
  <c r="N12" i="66"/>
  <c r="M12" i="66"/>
  <c r="L12" i="66"/>
  <c r="K12" i="66"/>
  <c r="J12" i="66"/>
  <c r="I12" i="66"/>
  <c r="H12" i="66"/>
  <c r="G12" i="66"/>
  <c r="F12" i="66"/>
  <c r="E12" i="66"/>
  <c r="D12" i="66"/>
  <c r="N11" i="66"/>
  <c r="M11" i="66"/>
  <c r="L11" i="66"/>
  <c r="K11" i="66"/>
  <c r="J11" i="66"/>
  <c r="I11" i="66"/>
  <c r="H11" i="66"/>
  <c r="G11" i="66"/>
  <c r="F11" i="66"/>
  <c r="E11" i="66"/>
  <c r="D11" i="66"/>
  <c r="N10" i="66"/>
  <c r="M10" i="66"/>
  <c r="L10" i="66"/>
  <c r="K10" i="66"/>
  <c r="J10" i="66"/>
  <c r="I10" i="66"/>
  <c r="H10" i="66"/>
  <c r="G10" i="66"/>
  <c r="F10" i="66"/>
  <c r="E10" i="66"/>
  <c r="D10" i="66"/>
  <c r="N9" i="66"/>
  <c r="M9" i="66"/>
  <c r="L9" i="66"/>
  <c r="K9" i="66"/>
  <c r="J9" i="66"/>
  <c r="I9" i="66"/>
  <c r="H9" i="66"/>
  <c r="G9" i="66"/>
  <c r="F9" i="66"/>
  <c r="E9" i="66"/>
  <c r="D9" i="66"/>
  <c r="N8" i="66"/>
  <c r="M8" i="66"/>
  <c r="L8" i="66"/>
  <c r="K8" i="66"/>
  <c r="J8" i="66"/>
  <c r="I8" i="66"/>
  <c r="H8" i="66"/>
  <c r="G8" i="66"/>
  <c r="F8" i="66"/>
  <c r="E8" i="66"/>
  <c r="D8" i="66"/>
  <c r="N7" i="66"/>
  <c r="M7" i="66"/>
  <c r="L7" i="66"/>
  <c r="K7" i="66"/>
  <c r="J7" i="66"/>
  <c r="I7" i="66"/>
  <c r="H7" i="66"/>
  <c r="G7" i="66"/>
  <c r="F7" i="66"/>
  <c r="E7" i="66"/>
  <c r="D7" i="66"/>
  <c r="C3" i="66"/>
  <c r="F2" i="66"/>
  <c r="P24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O24" i="1"/>
  <c r="N18" i="65"/>
  <c r="M18" i="65"/>
  <c r="L18" i="65"/>
  <c r="K18" i="65"/>
  <c r="J18" i="65"/>
  <c r="I18" i="65"/>
  <c r="H18" i="65"/>
  <c r="G18" i="65"/>
  <c r="F18" i="65"/>
  <c r="E18" i="65"/>
  <c r="D18" i="65"/>
  <c r="N17" i="65"/>
  <c r="M17" i="65"/>
  <c r="L17" i="65"/>
  <c r="K17" i="65"/>
  <c r="J17" i="65"/>
  <c r="I17" i="65"/>
  <c r="H17" i="65"/>
  <c r="G17" i="65"/>
  <c r="F17" i="65"/>
  <c r="E17" i="65"/>
  <c r="D17" i="65"/>
  <c r="N16" i="65"/>
  <c r="M16" i="65"/>
  <c r="L16" i="65"/>
  <c r="K16" i="65"/>
  <c r="J16" i="65"/>
  <c r="I16" i="65"/>
  <c r="H16" i="65"/>
  <c r="G16" i="65"/>
  <c r="F16" i="65"/>
  <c r="E16" i="65"/>
  <c r="D16" i="65"/>
  <c r="N15" i="65"/>
  <c r="M15" i="65"/>
  <c r="L15" i="65"/>
  <c r="K15" i="65"/>
  <c r="J15" i="65"/>
  <c r="I15" i="65"/>
  <c r="H15" i="65"/>
  <c r="G15" i="65"/>
  <c r="F15" i="65"/>
  <c r="E15" i="65"/>
  <c r="D15" i="65"/>
  <c r="N12" i="65"/>
  <c r="M12" i="65"/>
  <c r="L12" i="65"/>
  <c r="K12" i="65"/>
  <c r="J12" i="65"/>
  <c r="I12" i="65"/>
  <c r="H12" i="65"/>
  <c r="G12" i="65"/>
  <c r="F12" i="65"/>
  <c r="E12" i="65"/>
  <c r="D12" i="65"/>
  <c r="N11" i="65"/>
  <c r="M11" i="65"/>
  <c r="L11" i="65"/>
  <c r="K11" i="65"/>
  <c r="J11" i="65"/>
  <c r="I11" i="65"/>
  <c r="H11" i="65"/>
  <c r="G11" i="65"/>
  <c r="F11" i="65"/>
  <c r="E11" i="65"/>
  <c r="D11" i="65"/>
  <c r="N10" i="65"/>
  <c r="M10" i="65"/>
  <c r="L10" i="65"/>
  <c r="K10" i="65"/>
  <c r="J10" i="65"/>
  <c r="I10" i="65"/>
  <c r="H10" i="65"/>
  <c r="G10" i="65"/>
  <c r="F10" i="65"/>
  <c r="E10" i="65"/>
  <c r="D10" i="65"/>
  <c r="N9" i="65"/>
  <c r="M9" i="65"/>
  <c r="L9" i="65"/>
  <c r="K9" i="65"/>
  <c r="J9" i="65"/>
  <c r="I9" i="65"/>
  <c r="H9" i="65"/>
  <c r="G9" i="65"/>
  <c r="F9" i="65"/>
  <c r="E9" i="65"/>
  <c r="D9" i="65"/>
  <c r="N8" i="65"/>
  <c r="M8" i="65"/>
  <c r="L8" i="65"/>
  <c r="K8" i="65"/>
  <c r="J8" i="65"/>
  <c r="I8" i="65"/>
  <c r="H8" i="65"/>
  <c r="G8" i="65"/>
  <c r="F8" i="65"/>
  <c r="E8" i="65"/>
  <c r="D8" i="65"/>
  <c r="N7" i="65"/>
  <c r="M7" i="65"/>
  <c r="L7" i="65"/>
  <c r="K7" i="65"/>
  <c r="J7" i="65"/>
  <c r="I7" i="65"/>
  <c r="H7" i="65"/>
  <c r="G7" i="65"/>
  <c r="F7" i="65"/>
  <c r="E7" i="65"/>
  <c r="D7" i="65"/>
  <c r="C3" i="65"/>
  <c r="F2" i="65"/>
  <c r="N18" i="64"/>
  <c r="M18" i="64"/>
  <c r="L18" i="64"/>
  <c r="K18" i="64"/>
  <c r="J18" i="64"/>
  <c r="I18" i="64"/>
  <c r="H18" i="64"/>
  <c r="G18" i="64"/>
  <c r="F18" i="64"/>
  <c r="E18" i="64"/>
  <c r="D18" i="64"/>
  <c r="N17" i="64"/>
  <c r="M17" i="64"/>
  <c r="L17" i="64"/>
  <c r="K17" i="64"/>
  <c r="J17" i="64"/>
  <c r="I17" i="64"/>
  <c r="H17" i="64"/>
  <c r="G17" i="64"/>
  <c r="F17" i="64"/>
  <c r="E17" i="64"/>
  <c r="D17" i="64"/>
  <c r="N16" i="64"/>
  <c r="M16" i="64"/>
  <c r="L16" i="64"/>
  <c r="K16" i="64"/>
  <c r="J16" i="64"/>
  <c r="I16" i="64"/>
  <c r="H16" i="64"/>
  <c r="G16" i="64"/>
  <c r="F16" i="64"/>
  <c r="E16" i="64"/>
  <c r="D16" i="64"/>
  <c r="N15" i="64"/>
  <c r="M15" i="64"/>
  <c r="L15" i="64"/>
  <c r="K15" i="64"/>
  <c r="J15" i="64"/>
  <c r="I15" i="64"/>
  <c r="H15" i="64"/>
  <c r="G15" i="64"/>
  <c r="F15" i="64"/>
  <c r="E15" i="64"/>
  <c r="D15" i="64"/>
  <c r="N12" i="64"/>
  <c r="M12" i="64"/>
  <c r="L12" i="64"/>
  <c r="K12" i="64"/>
  <c r="J12" i="64"/>
  <c r="I12" i="64"/>
  <c r="H12" i="64"/>
  <c r="G12" i="64"/>
  <c r="F12" i="64"/>
  <c r="E12" i="64"/>
  <c r="D12" i="64"/>
  <c r="N11" i="64"/>
  <c r="M11" i="64"/>
  <c r="L11" i="64"/>
  <c r="K11" i="64"/>
  <c r="J11" i="64"/>
  <c r="I11" i="64"/>
  <c r="H11" i="64"/>
  <c r="G11" i="64"/>
  <c r="F11" i="64"/>
  <c r="E11" i="64"/>
  <c r="D11" i="64"/>
  <c r="N10" i="64"/>
  <c r="M10" i="64"/>
  <c r="L10" i="64"/>
  <c r="K10" i="64"/>
  <c r="J10" i="64"/>
  <c r="I10" i="64"/>
  <c r="H10" i="64"/>
  <c r="G10" i="64"/>
  <c r="F10" i="64"/>
  <c r="E10" i="64"/>
  <c r="D10" i="64"/>
  <c r="N9" i="64"/>
  <c r="M9" i="64"/>
  <c r="L9" i="64"/>
  <c r="K9" i="64"/>
  <c r="J9" i="64"/>
  <c r="I9" i="64"/>
  <c r="H9" i="64"/>
  <c r="G9" i="64"/>
  <c r="F9" i="64"/>
  <c r="E9" i="64"/>
  <c r="D9" i="64"/>
  <c r="N8" i="64"/>
  <c r="M8" i="64"/>
  <c r="L8" i="64"/>
  <c r="K8" i="64"/>
  <c r="J8" i="64"/>
  <c r="I8" i="64"/>
  <c r="H8" i="64"/>
  <c r="G8" i="64"/>
  <c r="F8" i="64"/>
  <c r="E8" i="64"/>
  <c r="D8" i="64"/>
  <c r="N7" i="64"/>
  <c r="M7" i="64"/>
  <c r="L7" i="64"/>
  <c r="K7" i="64"/>
  <c r="J7" i="64"/>
  <c r="I7" i="64"/>
  <c r="H7" i="64"/>
  <c r="G7" i="64"/>
  <c r="F7" i="64"/>
  <c r="E7" i="64"/>
  <c r="D7" i="64"/>
  <c r="C3" i="64"/>
  <c r="F2" i="64"/>
  <c r="N18" i="63"/>
  <c r="M18" i="63"/>
  <c r="L18" i="63"/>
  <c r="K18" i="63"/>
  <c r="J18" i="63"/>
  <c r="I18" i="63"/>
  <c r="H18" i="63"/>
  <c r="G18" i="63"/>
  <c r="F18" i="63"/>
  <c r="E18" i="63"/>
  <c r="D18" i="63"/>
  <c r="N17" i="63"/>
  <c r="M17" i="63"/>
  <c r="L17" i="63"/>
  <c r="K17" i="63"/>
  <c r="J17" i="63"/>
  <c r="I17" i="63"/>
  <c r="H17" i="63"/>
  <c r="G17" i="63"/>
  <c r="F17" i="63"/>
  <c r="E17" i="63"/>
  <c r="D17" i="63"/>
  <c r="N16" i="63"/>
  <c r="M16" i="63"/>
  <c r="L16" i="63"/>
  <c r="K16" i="63"/>
  <c r="J16" i="63"/>
  <c r="I16" i="63"/>
  <c r="H16" i="63"/>
  <c r="G16" i="63"/>
  <c r="F16" i="63"/>
  <c r="E16" i="63"/>
  <c r="D16" i="63"/>
  <c r="N15" i="63"/>
  <c r="M15" i="63"/>
  <c r="L15" i="63"/>
  <c r="K15" i="63"/>
  <c r="J15" i="63"/>
  <c r="I15" i="63"/>
  <c r="H15" i="63"/>
  <c r="G15" i="63"/>
  <c r="F15" i="63"/>
  <c r="E15" i="63"/>
  <c r="D15" i="63"/>
  <c r="N12" i="63"/>
  <c r="M12" i="63"/>
  <c r="L12" i="63"/>
  <c r="K12" i="63"/>
  <c r="J12" i="63"/>
  <c r="I12" i="63"/>
  <c r="H12" i="63"/>
  <c r="G12" i="63"/>
  <c r="F12" i="63"/>
  <c r="E12" i="63"/>
  <c r="D12" i="63"/>
  <c r="N11" i="63"/>
  <c r="M11" i="63"/>
  <c r="L11" i="63"/>
  <c r="K11" i="63"/>
  <c r="J11" i="63"/>
  <c r="I11" i="63"/>
  <c r="H11" i="63"/>
  <c r="G11" i="63"/>
  <c r="F11" i="63"/>
  <c r="E11" i="63"/>
  <c r="D11" i="63"/>
  <c r="N10" i="63"/>
  <c r="M10" i="63"/>
  <c r="L10" i="63"/>
  <c r="K10" i="63"/>
  <c r="J10" i="63"/>
  <c r="I10" i="63"/>
  <c r="H10" i="63"/>
  <c r="G10" i="63"/>
  <c r="F10" i="63"/>
  <c r="E10" i="63"/>
  <c r="D10" i="63"/>
  <c r="N9" i="63"/>
  <c r="M9" i="63"/>
  <c r="L9" i="63"/>
  <c r="K9" i="63"/>
  <c r="J9" i="63"/>
  <c r="I9" i="63"/>
  <c r="H9" i="63"/>
  <c r="G9" i="63"/>
  <c r="F9" i="63"/>
  <c r="E9" i="63"/>
  <c r="D9" i="63"/>
  <c r="N8" i="63"/>
  <c r="M8" i="63"/>
  <c r="L8" i="63"/>
  <c r="K8" i="63"/>
  <c r="J8" i="63"/>
  <c r="I8" i="63"/>
  <c r="H8" i="63"/>
  <c r="G8" i="63"/>
  <c r="F8" i="63"/>
  <c r="E8" i="63"/>
  <c r="D8" i="63"/>
  <c r="N7" i="63"/>
  <c r="M7" i="63"/>
  <c r="L7" i="63"/>
  <c r="K7" i="63"/>
  <c r="J7" i="63"/>
  <c r="I7" i="63"/>
  <c r="H7" i="63"/>
  <c r="G7" i="63"/>
  <c r="F7" i="63"/>
  <c r="E7" i="63"/>
  <c r="D7" i="63"/>
  <c r="C3" i="63"/>
  <c r="F2" i="63"/>
  <c r="N18" i="62"/>
  <c r="M18" i="62"/>
  <c r="L18" i="62"/>
  <c r="K18" i="62"/>
  <c r="J18" i="62"/>
  <c r="I18" i="62"/>
  <c r="H18" i="62"/>
  <c r="G18" i="62"/>
  <c r="F18" i="62"/>
  <c r="E18" i="62"/>
  <c r="D18" i="62"/>
  <c r="N17" i="62"/>
  <c r="M17" i="62"/>
  <c r="L17" i="62"/>
  <c r="K17" i="62"/>
  <c r="J17" i="62"/>
  <c r="I17" i="62"/>
  <c r="H17" i="62"/>
  <c r="G17" i="62"/>
  <c r="F17" i="62"/>
  <c r="E17" i="62"/>
  <c r="D17" i="62"/>
  <c r="N16" i="62"/>
  <c r="M16" i="62"/>
  <c r="L16" i="62"/>
  <c r="K16" i="62"/>
  <c r="J16" i="62"/>
  <c r="I16" i="62"/>
  <c r="H16" i="62"/>
  <c r="G16" i="62"/>
  <c r="F16" i="62"/>
  <c r="E16" i="62"/>
  <c r="D16" i="62"/>
  <c r="N15" i="62"/>
  <c r="M15" i="62"/>
  <c r="L15" i="62"/>
  <c r="K15" i="62"/>
  <c r="J15" i="62"/>
  <c r="I15" i="62"/>
  <c r="H15" i="62"/>
  <c r="G15" i="62"/>
  <c r="F15" i="62"/>
  <c r="E15" i="62"/>
  <c r="D15" i="62"/>
  <c r="N12" i="62"/>
  <c r="M12" i="62"/>
  <c r="L12" i="62"/>
  <c r="K12" i="62"/>
  <c r="J12" i="62"/>
  <c r="I12" i="62"/>
  <c r="H12" i="62"/>
  <c r="G12" i="62"/>
  <c r="F12" i="62"/>
  <c r="E12" i="62"/>
  <c r="D12" i="62"/>
  <c r="N11" i="62"/>
  <c r="M11" i="62"/>
  <c r="L11" i="62"/>
  <c r="K11" i="62"/>
  <c r="J11" i="62"/>
  <c r="I11" i="62"/>
  <c r="H11" i="62"/>
  <c r="G11" i="62"/>
  <c r="F11" i="62"/>
  <c r="E11" i="62"/>
  <c r="D11" i="62"/>
  <c r="N10" i="62"/>
  <c r="M10" i="62"/>
  <c r="L10" i="62"/>
  <c r="K10" i="62"/>
  <c r="J10" i="62"/>
  <c r="I10" i="62"/>
  <c r="H10" i="62"/>
  <c r="G10" i="62"/>
  <c r="F10" i="62"/>
  <c r="E10" i="62"/>
  <c r="D10" i="62"/>
  <c r="N9" i="62"/>
  <c r="M9" i="62"/>
  <c r="L9" i="62"/>
  <c r="K9" i="62"/>
  <c r="J9" i="62"/>
  <c r="I9" i="62"/>
  <c r="H9" i="62"/>
  <c r="G9" i="62"/>
  <c r="F9" i="62"/>
  <c r="E9" i="62"/>
  <c r="D9" i="62"/>
  <c r="N8" i="62"/>
  <c r="M8" i="62"/>
  <c r="L8" i="62"/>
  <c r="K8" i="62"/>
  <c r="J8" i="62"/>
  <c r="I8" i="62"/>
  <c r="H8" i="62"/>
  <c r="G8" i="62"/>
  <c r="F8" i="62"/>
  <c r="E8" i="62"/>
  <c r="D8" i="62"/>
  <c r="N7" i="62"/>
  <c r="M7" i="62"/>
  <c r="L7" i="62"/>
  <c r="K7" i="62"/>
  <c r="J7" i="62"/>
  <c r="I7" i="62"/>
  <c r="H7" i="62"/>
  <c r="G7" i="62"/>
  <c r="F7" i="62"/>
  <c r="E7" i="62"/>
  <c r="D7" i="62"/>
  <c r="C3" i="62"/>
  <c r="F2" i="62"/>
  <c r="D18" i="3"/>
  <c r="D37" i="3"/>
  <c r="D45" i="3"/>
  <c r="D56" i="3"/>
  <c r="D7" i="3"/>
  <c r="D38" i="3"/>
  <c r="D65" i="3"/>
  <c r="D20" i="3"/>
  <c r="D36" i="3"/>
  <c r="D21" i="3"/>
  <c r="D43" i="3"/>
  <c r="D12" i="3"/>
  <c r="D28" i="3"/>
  <c r="D44" i="3"/>
  <c r="D22" i="3"/>
  <c r="D62" i="3"/>
  <c r="D9" i="3"/>
  <c r="D25" i="3"/>
  <c r="D15" i="3"/>
  <c r="D31" i="3"/>
  <c r="D8" i="3"/>
  <c r="D42" i="3"/>
  <c r="D57" i="3"/>
  <c r="D67" i="3"/>
  <c r="I46" i="3"/>
  <c r="I56" i="3"/>
  <c r="I45" i="3"/>
  <c r="I48" i="3"/>
  <c r="I26" i="3"/>
  <c r="I63" i="3"/>
  <c r="I39" i="3"/>
  <c r="I50" i="3"/>
  <c r="I31" i="3"/>
  <c r="I57" i="3"/>
  <c r="I38" i="3"/>
  <c r="I20" i="3"/>
  <c r="I37" i="3"/>
  <c r="I24" i="3"/>
  <c r="I61" i="3"/>
  <c r="I59" i="3"/>
  <c r="I36" i="3"/>
  <c r="I11" i="3"/>
  <c r="I16" i="3"/>
  <c r="I33" i="3"/>
  <c r="I43" i="3"/>
  <c r="I58" i="3"/>
  <c r="I67" i="3"/>
  <c r="C3" i="37"/>
  <c r="N18" i="61"/>
  <c r="M18" i="61"/>
  <c r="L18" i="61"/>
  <c r="K18" i="61"/>
  <c r="J18" i="61"/>
  <c r="I18" i="61"/>
  <c r="H18" i="61"/>
  <c r="G18" i="61"/>
  <c r="F18" i="61"/>
  <c r="E18" i="61"/>
  <c r="D18" i="61"/>
  <c r="N17" i="61"/>
  <c r="M17" i="61"/>
  <c r="L17" i="61"/>
  <c r="K17" i="61"/>
  <c r="J17" i="61"/>
  <c r="I17" i="61"/>
  <c r="H17" i="61"/>
  <c r="G17" i="61"/>
  <c r="F17" i="61"/>
  <c r="E17" i="61"/>
  <c r="D17" i="61"/>
  <c r="N16" i="61"/>
  <c r="M16" i="61"/>
  <c r="L16" i="61"/>
  <c r="K16" i="61"/>
  <c r="J16" i="61"/>
  <c r="I16" i="61"/>
  <c r="H16" i="61"/>
  <c r="G16" i="61"/>
  <c r="F16" i="61"/>
  <c r="E16" i="61"/>
  <c r="D16" i="61"/>
  <c r="N15" i="61"/>
  <c r="M15" i="61"/>
  <c r="L15" i="61"/>
  <c r="K15" i="61"/>
  <c r="J15" i="61"/>
  <c r="I15" i="61"/>
  <c r="H15" i="61"/>
  <c r="G15" i="61"/>
  <c r="F15" i="61"/>
  <c r="E15" i="61"/>
  <c r="D15" i="61"/>
  <c r="N12" i="61"/>
  <c r="M12" i="61"/>
  <c r="L12" i="61"/>
  <c r="K12" i="61"/>
  <c r="J12" i="61"/>
  <c r="I12" i="61"/>
  <c r="H12" i="61"/>
  <c r="G12" i="61"/>
  <c r="F12" i="61"/>
  <c r="E12" i="61"/>
  <c r="D12" i="61"/>
  <c r="N11" i="61"/>
  <c r="M11" i="61"/>
  <c r="L11" i="61"/>
  <c r="K11" i="61"/>
  <c r="J11" i="61"/>
  <c r="I11" i="61"/>
  <c r="H11" i="61"/>
  <c r="G11" i="61"/>
  <c r="F11" i="61"/>
  <c r="E11" i="61"/>
  <c r="D11" i="61"/>
  <c r="N10" i="61"/>
  <c r="M10" i="61"/>
  <c r="L10" i="61"/>
  <c r="K10" i="61"/>
  <c r="J10" i="61"/>
  <c r="I10" i="61"/>
  <c r="H10" i="61"/>
  <c r="G10" i="61"/>
  <c r="F10" i="61"/>
  <c r="E10" i="61"/>
  <c r="D10" i="61"/>
  <c r="N9" i="61"/>
  <c r="M9" i="61"/>
  <c r="L9" i="61"/>
  <c r="K9" i="61"/>
  <c r="J9" i="61"/>
  <c r="I9" i="61"/>
  <c r="H9" i="61"/>
  <c r="G9" i="61"/>
  <c r="F9" i="61"/>
  <c r="E9" i="61"/>
  <c r="D9" i="61"/>
  <c r="N8" i="61"/>
  <c r="M8" i="61"/>
  <c r="L8" i="61"/>
  <c r="K8" i="61"/>
  <c r="J8" i="61"/>
  <c r="I8" i="61"/>
  <c r="H8" i="61"/>
  <c r="G8" i="61"/>
  <c r="F8" i="61"/>
  <c r="E8" i="61"/>
  <c r="D8" i="61"/>
  <c r="N7" i="61"/>
  <c r="M7" i="61"/>
  <c r="L7" i="61"/>
  <c r="K7" i="61"/>
  <c r="J7" i="61"/>
  <c r="I7" i="61"/>
  <c r="H7" i="61"/>
  <c r="G7" i="61"/>
  <c r="F7" i="61"/>
  <c r="E7" i="61"/>
  <c r="D7" i="61"/>
  <c r="C3" i="61"/>
  <c r="F2" i="61"/>
  <c r="N18" i="60"/>
  <c r="M18" i="60"/>
  <c r="L18" i="60"/>
  <c r="K18" i="60"/>
  <c r="J18" i="60"/>
  <c r="I18" i="60"/>
  <c r="H18" i="60"/>
  <c r="G18" i="60"/>
  <c r="F18" i="60"/>
  <c r="E18" i="60"/>
  <c r="D18" i="60"/>
  <c r="N17" i="60"/>
  <c r="M17" i="60"/>
  <c r="L17" i="60"/>
  <c r="K17" i="60"/>
  <c r="J17" i="60"/>
  <c r="I17" i="60"/>
  <c r="H17" i="60"/>
  <c r="G17" i="60"/>
  <c r="F17" i="60"/>
  <c r="E17" i="60"/>
  <c r="D17" i="60"/>
  <c r="N16" i="60"/>
  <c r="M16" i="60"/>
  <c r="L16" i="60"/>
  <c r="K16" i="60"/>
  <c r="J16" i="60"/>
  <c r="I16" i="60"/>
  <c r="H16" i="60"/>
  <c r="G16" i="60"/>
  <c r="F16" i="60"/>
  <c r="E16" i="60"/>
  <c r="D16" i="60"/>
  <c r="N15" i="60"/>
  <c r="M15" i="60"/>
  <c r="L15" i="60"/>
  <c r="K15" i="60"/>
  <c r="J15" i="60"/>
  <c r="I15" i="60"/>
  <c r="H15" i="60"/>
  <c r="G15" i="60"/>
  <c r="F15" i="60"/>
  <c r="E15" i="60"/>
  <c r="D15" i="60"/>
  <c r="N12" i="60"/>
  <c r="M12" i="60"/>
  <c r="L12" i="60"/>
  <c r="K12" i="60"/>
  <c r="J12" i="60"/>
  <c r="I12" i="60"/>
  <c r="H12" i="60"/>
  <c r="G12" i="60"/>
  <c r="F12" i="60"/>
  <c r="E12" i="60"/>
  <c r="D12" i="60"/>
  <c r="N11" i="60"/>
  <c r="M11" i="60"/>
  <c r="L11" i="60"/>
  <c r="K11" i="60"/>
  <c r="J11" i="60"/>
  <c r="I11" i="60"/>
  <c r="H11" i="60"/>
  <c r="G11" i="60"/>
  <c r="F11" i="60"/>
  <c r="E11" i="60"/>
  <c r="D11" i="60"/>
  <c r="N10" i="60"/>
  <c r="M10" i="60"/>
  <c r="L10" i="60"/>
  <c r="K10" i="60"/>
  <c r="J10" i="60"/>
  <c r="I10" i="60"/>
  <c r="H10" i="60"/>
  <c r="G10" i="60"/>
  <c r="F10" i="60"/>
  <c r="E10" i="60"/>
  <c r="D10" i="60"/>
  <c r="N9" i="60"/>
  <c r="M9" i="60"/>
  <c r="L9" i="60"/>
  <c r="K9" i="60"/>
  <c r="J9" i="60"/>
  <c r="I9" i="60"/>
  <c r="H9" i="60"/>
  <c r="G9" i="60"/>
  <c r="F9" i="60"/>
  <c r="E9" i="60"/>
  <c r="D9" i="60"/>
  <c r="N8" i="60"/>
  <c r="M8" i="60"/>
  <c r="L8" i="60"/>
  <c r="K8" i="60"/>
  <c r="J8" i="60"/>
  <c r="I8" i="60"/>
  <c r="H8" i="60"/>
  <c r="G8" i="60"/>
  <c r="F8" i="60"/>
  <c r="E8" i="60"/>
  <c r="D8" i="60"/>
  <c r="N7" i="60"/>
  <c r="M7" i="60"/>
  <c r="L7" i="60"/>
  <c r="K7" i="60"/>
  <c r="J7" i="60"/>
  <c r="I7" i="60"/>
  <c r="H7" i="60"/>
  <c r="G7" i="60"/>
  <c r="F7" i="60"/>
  <c r="E7" i="60"/>
  <c r="D7" i="60"/>
  <c r="C3" i="60"/>
  <c r="F2" i="60"/>
  <c r="N18" i="59"/>
  <c r="M18" i="59"/>
  <c r="L18" i="59"/>
  <c r="K18" i="59"/>
  <c r="J18" i="59"/>
  <c r="I18" i="59"/>
  <c r="H18" i="59"/>
  <c r="G18" i="59"/>
  <c r="F18" i="59"/>
  <c r="E18" i="59"/>
  <c r="D18" i="59"/>
  <c r="N17" i="59"/>
  <c r="M17" i="59"/>
  <c r="L17" i="59"/>
  <c r="K17" i="59"/>
  <c r="J17" i="59"/>
  <c r="I17" i="59"/>
  <c r="H17" i="59"/>
  <c r="G17" i="59"/>
  <c r="F17" i="59"/>
  <c r="E17" i="59"/>
  <c r="D17" i="59"/>
  <c r="N16" i="59"/>
  <c r="M16" i="59"/>
  <c r="L16" i="59"/>
  <c r="K16" i="59"/>
  <c r="J16" i="59"/>
  <c r="I16" i="59"/>
  <c r="H16" i="59"/>
  <c r="G16" i="59"/>
  <c r="F16" i="59"/>
  <c r="E16" i="59"/>
  <c r="D16" i="59"/>
  <c r="N15" i="59"/>
  <c r="M15" i="59"/>
  <c r="L15" i="59"/>
  <c r="K15" i="59"/>
  <c r="J15" i="59"/>
  <c r="I15" i="59"/>
  <c r="H15" i="59"/>
  <c r="G15" i="59"/>
  <c r="F15" i="59"/>
  <c r="E15" i="59"/>
  <c r="D15" i="59"/>
  <c r="N12" i="59"/>
  <c r="M12" i="59"/>
  <c r="L12" i="59"/>
  <c r="K12" i="59"/>
  <c r="J12" i="59"/>
  <c r="I12" i="59"/>
  <c r="H12" i="59"/>
  <c r="G12" i="59"/>
  <c r="F12" i="59"/>
  <c r="E12" i="59"/>
  <c r="D12" i="59"/>
  <c r="N11" i="59"/>
  <c r="M11" i="59"/>
  <c r="L11" i="59"/>
  <c r="K11" i="59"/>
  <c r="J11" i="59"/>
  <c r="I11" i="59"/>
  <c r="H11" i="59"/>
  <c r="G11" i="59"/>
  <c r="F11" i="59"/>
  <c r="E11" i="59"/>
  <c r="D11" i="59"/>
  <c r="N10" i="59"/>
  <c r="M10" i="59"/>
  <c r="L10" i="59"/>
  <c r="K10" i="59"/>
  <c r="J10" i="59"/>
  <c r="I10" i="59"/>
  <c r="H10" i="59"/>
  <c r="G10" i="59"/>
  <c r="F10" i="59"/>
  <c r="E10" i="59"/>
  <c r="D10" i="59"/>
  <c r="N9" i="59"/>
  <c r="M9" i="59"/>
  <c r="L9" i="59"/>
  <c r="K9" i="59"/>
  <c r="J9" i="59"/>
  <c r="I9" i="59"/>
  <c r="H9" i="59"/>
  <c r="G9" i="59"/>
  <c r="F9" i="59"/>
  <c r="E9" i="59"/>
  <c r="D9" i="59"/>
  <c r="N8" i="59"/>
  <c r="M8" i="59"/>
  <c r="L8" i="59"/>
  <c r="K8" i="59"/>
  <c r="J8" i="59"/>
  <c r="I8" i="59"/>
  <c r="H8" i="59"/>
  <c r="G8" i="59"/>
  <c r="F8" i="59"/>
  <c r="E8" i="59"/>
  <c r="D8" i="59"/>
  <c r="N7" i="59"/>
  <c r="M7" i="59"/>
  <c r="L7" i="59"/>
  <c r="K7" i="59"/>
  <c r="J7" i="59"/>
  <c r="I7" i="59"/>
  <c r="H7" i="59"/>
  <c r="G7" i="59"/>
  <c r="F7" i="59"/>
  <c r="E7" i="59"/>
  <c r="D7" i="59"/>
  <c r="C3" i="59"/>
  <c r="F2" i="59"/>
  <c r="N18" i="58"/>
  <c r="M18" i="58"/>
  <c r="L18" i="58"/>
  <c r="K18" i="58"/>
  <c r="J18" i="58"/>
  <c r="I18" i="58"/>
  <c r="H18" i="58"/>
  <c r="G18" i="58"/>
  <c r="F18" i="58"/>
  <c r="E18" i="58"/>
  <c r="D18" i="58"/>
  <c r="N17" i="58"/>
  <c r="M17" i="58"/>
  <c r="L17" i="58"/>
  <c r="K17" i="58"/>
  <c r="J17" i="58"/>
  <c r="I17" i="58"/>
  <c r="H17" i="58"/>
  <c r="G17" i="58"/>
  <c r="F17" i="58"/>
  <c r="E17" i="58"/>
  <c r="D17" i="58"/>
  <c r="N16" i="58"/>
  <c r="M16" i="58"/>
  <c r="L16" i="58"/>
  <c r="K16" i="58"/>
  <c r="J16" i="58"/>
  <c r="I16" i="58"/>
  <c r="H16" i="58"/>
  <c r="G16" i="58"/>
  <c r="F16" i="58"/>
  <c r="E16" i="58"/>
  <c r="D16" i="58"/>
  <c r="N15" i="58"/>
  <c r="M15" i="58"/>
  <c r="L15" i="58"/>
  <c r="K15" i="58"/>
  <c r="J15" i="58"/>
  <c r="I15" i="58"/>
  <c r="H15" i="58"/>
  <c r="G15" i="58"/>
  <c r="F15" i="58"/>
  <c r="E15" i="58"/>
  <c r="D15" i="58"/>
  <c r="N12" i="58"/>
  <c r="M12" i="58"/>
  <c r="L12" i="58"/>
  <c r="K12" i="58"/>
  <c r="J12" i="58"/>
  <c r="I12" i="58"/>
  <c r="H12" i="58"/>
  <c r="G12" i="58"/>
  <c r="F12" i="58"/>
  <c r="E12" i="58"/>
  <c r="D12" i="58"/>
  <c r="N11" i="58"/>
  <c r="M11" i="58"/>
  <c r="L11" i="58"/>
  <c r="K11" i="58"/>
  <c r="J11" i="58"/>
  <c r="I11" i="58"/>
  <c r="H11" i="58"/>
  <c r="G11" i="58"/>
  <c r="F11" i="58"/>
  <c r="E11" i="58"/>
  <c r="D11" i="58"/>
  <c r="N10" i="58"/>
  <c r="M10" i="58"/>
  <c r="L10" i="58"/>
  <c r="K10" i="58"/>
  <c r="J10" i="58"/>
  <c r="I10" i="58"/>
  <c r="H10" i="58"/>
  <c r="G10" i="58"/>
  <c r="F10" i="58"/>
  <c r="E10" i="58"/>
  <c r="D10" i="58"/>
  <c r="N9" i="58"/>
  <c r="M9" i="58"/>
  <c r="L9" i="58"/>
  <c r="K9" i="58"/>
  <c r="J9" i="58"/>
  <c r="I9" i="58"/>
  <c r="H9" i="58"/>
  <c r="G9" i="58"/>
  <c r="F9" i="58"/>
  <c r="E9" i="58"/>
  <c r="D9" i="58"/>
  <c r="N8" i="58"/>
  <c r="M8" i="58"/>
  <c r="L8" i="58"/>
  <c r="K8" i="58"/>
  <c r="J8" i="58"/>
  <c r="I8" i="58"/>
  <c r="H8" i="58"/>
  <c r="G8" i="58"/>
  <c r="F8" i="58"/>
  <c r="E8" i="58"/>
  <c r="D8" i="58"/>
  <c r="N7" i="58"/>
  <c r="M7" i="58"/>
  <c r="L7" i="58"/>
  <c r="K7" i="58"/>
  <c r="J7" i="58"/>
  <c r="I7" i="58"/>
  <c r="H7" i="58"/>
  <c r="G7" i="58"/>
  <c r="F7" i="58"/>
  <c r="E7" i="58"/>
  <c r="D7" i="58"/>
  <c r="C3" i="58"/>
  <c r="F2" i="58"/>
  <c r="N18" i="57"/>
  <c r="M18" i="57"/>
  <c r="L18" i="57"/>
  <c r="K18" i="57"/>
  <c r="J18" i="57"/>
  <c r="I18" i="57"/>
  <c r="H18" i="57"/>
  <c r="G18" i="57"/>
  <c r="F18" i="57"/>
  <c r="E18" i="57"/>
  <c r="D18" i="57"/>
  <c r="N17" i="57"/>
  <c r="M17" i="57"/>
  <c r="L17" i="57"/>
  <c r="K17" i="57"/>
  <c r="J17" i="57"/>
  <c r="I17" i="57"/>
  <c r="H17" i="57"/>
  <c r="G17" i="57"/>
  <c r="F17" i="57"/>
  <c r="E17" i="57"/>
  <c r="D17" i="57"/>
  <c r="N16" i="57"/>
  <c r="M16" i="57"/>
  <c r="L16" i="57"/>
  <c r="K16" i="57"/>
  <c r="J16" i="57"/>
  <c r="I16" i="57"/>
  <c r="H16" i="57"/>
  <c r="G16" i="57"/>
  <c r="F16" i="57"/>
  <c r="E16" i="57"/>
  <c r="D16" i="57"/>
  <c r="N15" i="57"/>
  <c r="M15" i="57"/>
  <c r="L15" i="57"/>
  <c r="K15" i="57"/>
  <c r="J15" i="57"/>
  <c r="I15" i="57"/>
  <c r="H15" i="57"/>
  <c r="G15" i="57"/>
  <c r="F15" i="57"/>
  <c r="E15" i="57"/>
  <c r="D15" i="57"/>
  <c r="N12" i="57"/>
  <c r="M12" i="57"/>
  <c r="L12" i="57"/>
  <c r="K12" i="57"/>
  <c r="J12" i="57"/>
  <c r="I12" i="57"/>
  <c r="H12" i="57"/>
  <c r="G12" i="57"/>
  <c r="F12" i="57"/>
  <c r="E12" i="57"/>
  <c r="D12" i="57"/>
  <c r="N11" i="57"/>
  <c r="M11" i="57"/>
  <c r="L11" i="57"/>
  <c r="K11" i="57"/>
  <c r="J11" i="57"/>
  <c r="I11" i="57"/>
  <c r="H11" i="57"/>
  <c r="G11" i="57"/>
  <c r="F11" i="57"/>
  <c r="E11" i="57"/>
  <c r="D11" i="57"/>
  <c r="N10" i="57"/>
  <c r="M10" i="57"/>
  <c r="L10" i="57"/>
  <c r="K10" i="57"/>
  <c r="J10" i="57"/>
  <c r="I10" i="57"/>
  <c r="H10" i="57"/>
  <c r="G10" i="57"/>
  <c r="F10" i="57"/>
  <c r="E10" i="57"/>
  <c r="D10" i="57"/>
  <c r="N9" i="57"/>
  <c r="M9" i="57"/>
  <c r="L9" i="57"/>
  <c r="K9" i="57"/>
  <c r="J9" i="57"/>
  <c r="I9" i="57"/>
  <c r="H9" i="57"/>
  <c r="G9" i="57"/>
  <c r="F9" i="57"/>
  <c r="E9" i="57"/>
  <c r="D9" i="57"/>
  <c r="N8" i="57"/>
  <c r="M8" i="57"/>
  <c r="L8" i="57"/>
  <c r="K8" i="57"/>
  <c r="J8" i="57"/>
  <c r="I8" i="57"/>
  <c r="H8" i="57"/>
  <c r="G8" i="57"/>
  <c r="F8" i="57"/>
  <c r="E8" i="57"/>
  <c r="D8" i="57"/>
  <c r="N7" i="57"/>
  <c r="M7" i="57"/>
  <c r="L7" i="57"/>
  <c r="K7" i="57"/>
  <c r="J7" i="57"/>
  <c r="I7" i="57"/>
  <c r="H7" i="57"/>
  <c r="G7" i="57"/>
  <c r="F7" i="57"/>
  <c r="E7" i="57"/>
  <c r="D7" i="57"/>
  <c r="C3" i="57"/>
  <c r="F2" i="57"/>
  <c r="N18" i="56"/>
  <c r="M18" i="56"/>
  <c r="L18" i="56"/>
  <c r="K18" i="56"/>
  <c r="J18" i="56"/>
  <c r="I18" i="56"/>
  <c r="H18" i="56"/>
  <c r="G18" i="56"/>
  <c r="F18" i="56"/>
  <c r="E18" i="56"/>
  <c r="D18" i="56"/>
  <c r="N17" i="56"/>
  <c r="M17" i="56"/>
  <c r="L17" i="56"/>
  <c r="K17" i="56"/>
  <c r="J17" i="56"/>
  <c r="I17" i="56"/>
  <c r="H17" i="56"/>
  <c r="G17" i="56"/>
  <c r="F17" i="56"/>
  <c r="E17" i="56"/>
  <c r="D17" i="56"/>
  <c r="N16" i="56"/>
  <c r="M16" i="56"/>
  <c r="L16" i="56"/>
  <c r="K16" i="56"/>
  <c r="J16" i="56"/>
  <c r="I16" i="56"/>
  <c r="H16" i="56"/>
  <c r="G16" i="56"/>
  <c r="F16" i="56"/>
  <c r="E16" i="56"/>
  <c r="D16" i="56"/>
  <c r="N15" i="56"/>
  <c r="M15" i="56"/>
  <c r="L15" i="56"/>
  <c r="K15" i="56"/>
  <c r="J15" i="56"/>
  <c r="I15" i="56"/>
  <c r="H15" i="56"/>
  <c r="G15" i="56"/>
  <c r="F15" i="56"/>
  <c r="E15" i="56"/>
  <c r="D15" i="56"/>
  <c r="N12" i="56"/>
  <c r="M12" i="56"/>
  <c r="L12" i="56"/>
  <c r="K12" i="56"/>
  <c r="J12" i="56"/>
  <c r="I12" i="56"/>
  <c r="H12" i="56"/>
  <c r="G12" i="56"/>
  <c r="F12" i="56"/>
  <c r="E12" i="56"/>
  <c r="D12" i="56"/>
  <c r="N11" i="56"/>
  <c r="M11" i="56"/>
  <c r="L11" i="56"/>
  <c r="K11" i="56"/>
  <c r="J11" i="56"/>
  <c r="I11" i="56"/>
  <c r="H11" i="56"/>
  <c r="G11" i="56"/>
  <c r="F11" i="56"/>
  <c r="E11" i="56"/>
  <c r="D11" i="56"/>
  <c r="N10" i="56"/>
  <c r="M10" i="56"/>
  <c r="L10" i="56"/>
  <c r="K10" i="56"/>
  <c r="J10" i="56"/>
  <c r="I10" i="56"/>
  <c r="H10" i="56"/>
  <c r="G10" i="56"/>
  <c r="F10" i="56"/>
  <c r="E10" i="56"/>
  <c r="D10" i="56"/>
  <c r="N9" i="56"/>
  <c r="M9" i="56"/>
  <c r="L9" i="56"/>
  <c r="K9" i="56"/>
  <c r="J9" i="56"/>
  <c r="I9" i="56"/>
  <c r="H9" i="56"/>
  <c r="G9" i="56"/>
  <c r="F9" i="56"/>
  <c r="E9" i="56"/>
  <c r="D9" i="56"/>
  <c r="N8" i="56"/>
  <c r="M8" i="56"/>
  <c r="L8" i="56"/>
  <c r="K8" i="56"/>
  <c r="J8" i="56"/>
  <c r="I8" i="56"/>
  <c r="H8" i="56"/>
  <c r="G8" i="56"/>
  <c r="F8" i="56"/>
  <c r="E8" i="56"/>
  <c r="D8" i="56"/>
  <c r="N7" i="56"/>
  <c r="M7" i="56"/>
  <c r="L7" i="56"/>
  <c r="K7" i="56"/>
  <c r="J7" i="56"/>
  <c r="I7" i="56"/>
  <c r="H7" i="56"/>
  <c r="G7" i="56"/>
  <c r="F7" i="56"/>
  <c r="E7" i="56"/>
  <c r="D7" i="56"/>
  <c r="C3" i="56"/>
  <c r="F2" i="56"/>
  <c r="N18" i="55"/>
  <c r="M18" i="55"/>
  <c r="L18" i="55"/>
  <c r="K18" i="55"/>
  <c r="J18" i="55"/>
  <c r="I18" i="55"/>
  <c r="H18" i="55"/>
  <c r="G18" i="55"/>
  <c r="F18" i="55"/>
  <c r="E18" i="55"/>
  <c r="D18" i="55"/>
  <c r="N17" i="55"/>
  <c r="M17" i="55"/>
  <c r="L17" i="55"/>
  <c r="K17" i="55"/>
  <c r="J17" i="55"/>
  <c r="I17" i="55"/>
  <c r="H17" i="55"/>
  <c r="G17" i="55"/>
  <c r="F17" i="55"/>
  <c r="E17" i="55"/>
  <c r="D17" i="55"/>
  <c r="N16" i="55"/>
  <c r="M16" i="55"/>
  <c r="L16" i="55"/>
  <c r="K16" i="55"/>
  <c r="J16" i="55"/>
  <c r="I16" i="55"/>
  <c r="H16" i="55"/>
  <c r="G16" i="55"/>
  <c r="F16" i="55"/>
  <c r="E16" i="55"/>
  <c r="D16" i="55"/>
  <c r="N15" i="55"/>
  <c r="M15" i="55"/>
  <c r="L15" i="55"/>
  <c r="K15" i="55"/>
  <c r="J15" i="55"/>
  <c r="I15" i="55"/>
  <c r="H15" i="55"/>
  <c r="G15" i="55"/>
  <c r="F15" i="55"/>
  <c r="E15" i="55"/>
  <c r="D15" i="55"/>
  <c r="N12" i="55"/>
  <c r="M12" i="55"/>
  <c r="L12" i="55"/>
  <c r="K12" i="55"/>
  <c r="J12" i="55"/>
  <c r="I12" i="55"/>
  <c r="H12" i="55"/>
  <c r="G12" i="55"/>
  <c r="F12" i="55"/>
  <c r="E12" i="55"/>
  <c r="D12" i="55"/>
  <c r="N11" i="55"/>
  <c r="M11" i="55"/>
  <c r="L11" i="55"/>
  <c r="K11" i="55"/>
  <c r="J11" i="55"/>
  <c r="I11" i="55"/>
  <c r="H11" i="55"/>
  <c r="G11" i="55"/>
  <c r="F11" i="55"/>
  <c r="E11" i="55"/>
  <c r="D11" i="55"/>
  <c r="N10" i="55"/>
  <c r="M10" i="55"/>
  <c r="L10" i="55"/>
  <c r="K10" i="55"/>
  <c r="J10" i="55"/>
  <c r="I10" i="55"/>
  <c r="H10" i="55"/>
  <c r="G10" i="55"/>
  <c r="F10" i="55"/>
  <c r="E10" i="55"/>
  <c r="D10" i="55"/>
  <c r="N9" i="55"/>
  <c r="M9" i="55"/>
  <c r="L9" i="55"/>
  <c r="K9" i="55"/>
  <c r="J9" i="55"/>
  <c r="I9" i="55"/>
  <c r="H9" i="55"/>
  <c r="G9" i="55"/>
  <c r="F9" i="55"/>
  <c r="E9" i="55"/>
  <c r="D9" i="55"/>
  <c r="N8" i="55"/>
  <c r="M8" i="55"/>
  <c r="L8" i="55"/>
  <c r="K8" i="55"/>
  <c r="J8" i="55"/>
  <c r="I8" i="55"/>
  <c r="H8" i="55"/>
  <c r="G8" i="55"/>
  <c r="F8" i="55"/>
  <c r="E8" i="55"/>
  <c r="D8" i="55"/>
  <c r="N7" i="55"/>
  <c r="M7" i="55"/>
  <c r="L7" i="55"/>
  <c r="K7" i="55"/>
  <c r="J7" i="55"/>
  <c r="I7" i="55"/>
  <c r="H7" i="55"/>
  <c r="G7" i="55"/>
  <c r="F7" i="55"/>
  <c r="E7" i="55"/>
  <c r="D7" i="55"/>
  <c r="C3" i="55"/>
  <c r="F2" i="55"/>
  <c r="N18" i="54"/>
  <c r="M18" i="54"/>
  <c r="L18" i="54"/>
  <c r="K18" i="54"/>
  <c r="J18" i="54"/>
  <c r="I18" i="54"/>
  <c r="H18" i="54"/>
  <c r="G18" i="54"/>
  <c r="F18" i="54"/>
  <c r="E18" i="54"/>
  <c r="D18" i="54"/>
  <c r="N17" i="54"/>
  <c r="M17" i="54"/>
  <c r="L17" i="54"/>
  <c r="K17" i="54"/>
  <c r="J17" i="54"/>
  <c r="I17" i="54"/>
  <c r="H17" i="54"/>
  <c r="G17" i="54"/>
  <c r="F17" i="54"/>
  <c r="E17" i="54"/>
  <c r="D17" i="54"/>
  <c r="N16" i="54"/>
  <c r="M16" i="54"/>
  <c r="L16" i="54"/>
  <c r="K16" i="54"/>
  <c r="J16" i="54"/>
  <c r="I16" i="54"/>
  <c r="H16" i="54"/>
  <c r="G16" i="54"/>
  <c r="F16" i="54"/>
  <c r="E16" i="54"/>
  <c r="D16" i="54"/>
  <c r="N15" i="54"/>
  <c r="M15" i="54"/>
  <c r="L15" i="54"/>
  <c r="K15" i="54"/>
  <c r="J15" i="54"/>
  <c r="I15" i="54"/>
  <c r="H15" i="54"/>
  <c r="G15" i="54"/>
  <c r="F15" i="54"/>
  <c r="E15" i="54"/>
  <c r="D15" i="54"/>
  <c r="N12" i="54"/>
  <c r="M12" i="54"/>
  <c r="L12" i="54"/>
  <c r="K12" i="54"/>
  <c r="J12" i="54"/>
  <c r="I12" i="54"/>
  <c r="H12" i="54"/>
  <c r="G12" i="54"/>
  <c r="F12" i="54"/>
  <c r="E12" i="54"/>
  <c r="D12" i="54"/>
  <c r="N11" i="54"/>
  <c r="M11" i="54"/>
  <c r="L11" i="54"/>
  <c r="K11" i="54"/>
  <c r="J11" i="54"/>
  <c r="I11" i="54"/>
  <c r="H11" i="54"/>
  <c r="G11" i="54"/>
  <c r="F11" i="54"/>
  <c r="E11" i="54"/>
  <c r="D11" i="54"/>
  <c r="N10" i="54"/>
  <c r="M10" i="54"/>
  <c r="L10" i="54"/>
  <c r="K10" i="54"/>
  <c r="J10" i="54"/>
  <c r="I10" i="54"/>
  <c r="H10" i="54"/>
  <c r="G10" i="54"/>
  <c r="F10" i="54"/>
  <c r="E10" i="54"/>
  <c r="D10" i="54"/>
  <c r="N9" i="54"/>
  <c r="M9" i="54"/>
  <c r="L9" i="54"/>
  <c r="K9" i="54"/>
  <c r="J9" i="54"/>
  <c r="I9" i="54"/>
  <c r="H9" i="54"/>
  <c r="G9" i="54"/>
  <c r="F9" i="54"/>
  <c r="E9" i="54"/>
  <c r="D9" i="54"/>
  <c r="N8" i="54"/>
  <c r="M8" i="54"/>
  <c r="L8" i="54"/>
  <c r="K8" i="54"/>
  <c r="J8" i="54"/>
  <c r="I8" i="54"/>
  <c r="H8" i="54"/>
  <c r="G8" i="54"/>
  <c r="F8" i="54"/>
  <c r="E8" i="54"/>
  <c r="D8" i="54"/>
  <c r="N7" i="54"/>
  <c r="M7" i="54"/>
  <c r="L7" i="54"/>
  <c r="K7" i="54"/>
  <c r="J7" i="54"/>
  <c r="I7" i="54"/>
  <c r="H7" i="54"/>
  <c r="G7" i="54"/>
  <c r="F7" i="54"/>
  <c r="E7" i="54"/>
  <c r="D7" i="54"/>
  <c r="C3" i="54"/>
  <c r="F2" i="54"/>
  <c r="N18" i="53"/>
  <c r="M18" i="53"/>
  <c r="L18" i="53"/>
  <c r="K18" i="53"/>
  <c r="J18" i="53"/>
  <c r="I18" i="53"/>
  <c r="H18" i="53"/>
  <c r="G18" i="53"/>
  <c r="F18" i="53"/>
  <c r="E18" i="53"/>
  <c r="D18" i="53"/>
  <c r="N17" i="53"/>
  <c r="M17" i="53"/>
  <c r="L17" i="53"/>
  <c r="K17" i="53"/>
  <c r="J17" i="53"/>
  <c r="I17" i="53"/>
  <c r="H17" i="53"/>
  <c r="G17" i="53"/>
  <c r="F17" i="53"/>
  <c r="E17" i="53"/>
  <c r="D17" i="53"/>
  <c r="N16" i="53"/>
  <c r="M16" i="53"/>
  <c r="L16" i="53"/>
  <c r="K16" i="53"/>
  <c r="J16" i="53"/>
  <c r="I16" i="53"/>
  <c r="H16" i="53"/>
  <c r="G16" i="53"/>
  <c r="F16" i="53"/>
  <c r="E16" i="53"/>
  <c r="D16" i="53"/>
  <c r="N15" i="53"/>
  <c r="M15" i="53"/>
  <c r="L15" i="53"/>
  <c r="K15" i="53"/>
  <c r="J15" i="53"/>
  <c r="I15" i="53"/>
  <c r="H15" i="53"/>
  <c r="G15" i="53"/>
  <c r="F15" i="53"/>
  <c r="E15" i="53"/>
  <c r="D15" i="53"/>
  <c r="N12" i="53"/>
  <c r="M12" i="53"/>
  <c r="L12" i="53"/>
  <c r="K12" i="53"/>
  <c r="J12" i="53"/>
  <c r="I12" i="53"/>
  <c r="H12" i="53"/>
  <c r="G12" i="53"/>
  <c r="F12" i="53"/>
  <c r="E12" i="53"/>
  <c r="D12" i="53"/>
  <c r="N11" i="53"/>
  <c r="M11" i="53"/>
  <c r="L11" i="53"/>
  <c r="K11" i="53"/>
  <c r="J11" i="53"/>
  <c r="I11" i="53"/>
  <c r="H11" i="53"/>
  <c r="G11" i="53"/>
  <c r="F11" i="53"/>
  <c r="E11" i="53"/>
  <c r="D11" i="53"/>
  <c r="N10" i="53"/>
  <c r="M10" i="53"/>
  <c r="L10" i="53"/>
  <c r="K10" i="53"/>
  <c r="J10" i="53"/>
  <c r="I10" i="53"/>
  <c r="H10" i="53"/>
  <c r="G10" i="53"/>
  <c r="F10" i="53"/>
  <c r="E10" i="53"/>
  <c r="D10" i="53"/>
  <c r="N9" i="53"/>
  <c r="M9" i="53"/>
  <c r="L9" i="53"/>
  <c r="K9" i="53"/>
  <c r="J9" i="53"/>
  <c r="I9" i="53"/>
  <c r="H9" i="53"/>
  <c r="G9" i="53"/>
  <c r="F9" i="53"/>
  <c r="E9" i="53"/>
  <c r="D9" i="53"/>
  <c r="N8" i="53"/>
  <c r="M8" i="53"/>
  <c r="L8" i="53"/>
  <c r="K8" i="53"/>
  <c r="J8" i="53"/>
  <c r="I8" i="53"/>
  <c r="H8" i="53"/>
  <c r="G8" i="53"/>
  <c r="F8" i="53"/>
  <c r="E8" i="53"/>
  <c r="D8" i="53"/>
  <c r="N7" i="53"/>
  <c r="M7" i="53"/>
  <c r="L7" i="53"/>
  <c r="K7" i="53"/>
  <c r="J7" i="53"/>
  <c r="I7" i="53"/>
  <c r="H7" i="53"/>
  <c r="G7" i="53"/>
  <c r="F7" i="53"/>
  <c r="E7" i="53"/>
  <c r="D7" i="53"/>
  <c r="C3" i="53"/>
  <c r="F2" i="53"/>
  <c r="N18" i="52"/>
  <c r="M18" i="52"/>
  <c r="L18" i="52"/>
  <c r="K18" i="52"/>
  <c r="J18" i="52"/>
  <c r="I18" i="52"/>
  <c r="H18" i="52"/>
  <c r="G18" i="52"/>
  <c r="F18" i="52"/>
  <c r="E18" i="52"/>
  <c r="D18" i="52"/>
  <c r="N17" i="52"/>
  <c r="M17" i="52"/>
  <c r="L17" i="52"/>
  <c r="K17" i="52"/>
  <c r="J17" i="52"/>
  <c r="I17" i="52"/>
  <c r="H17" i="52"/>
  <c r="G17" i="52"/>
  <c r="F17" i="52"/>
  <c r="E17" i="52"/>
  <c r="D17" i="52"/>
  <c r="N16" i="52"/>
  <c r="M16" i="52"/>
  <c r="L16" i="52"/>
  <c r="K16" i="52"/>
  <c r="J16" i="52"/>
  <c r="I16" i="52"/>
  <c r="H16" i="52"/>
  <c r="G16" i="52"/>
  <c r="F16" i="52"/>
  <c r="E16" i="52"/>
  <c r="D16" i="52"/>
  <c r="N15" i="52"/>
  <c r="M15" i="52"/>
  <c r="L15" i="52"/>
  <c r="K15" i="52"/>
  <c r="J15" i="52"/>
  <c r="I15" i="52"/>
  <c r="H15" i="52"/>
  <c r="G15" i="52"/>
  <c r="F15" i="52"/>
  <c r="E15" i="52"/>
  <c r="D15" i="52"/>
  <c r="N12" i="52"/>
  <c r="M12" i="52"/>
  <c r="L12" i="52"/>
  <c r="K12" i="52"/>
  <c r="J12" i="52"/>
  <c r="I12" i="52"/>
  <c r="H12" i="52"/>
  <c r="G12" i="52"/>
  <c r="F12" i="52"/>
  <c r="E12" i="52"/>
  <c r="D12" i="52"/>
  <c r="N11" i="52"/>
  <c r="M11" i="52"/>
  <c r="L11" i="52"/>
  <c r="K11" i="52"/>
  <c r="J11" i="52"/>
  <c r="I11" i="52"/>
  <c r="H11" i="52"/>
  <c r="G11" i="52"/>
  <c r="F11" i="52"/>
  <c r="E11" i="52"/>
  <c r="D11" i="52"/>
  <c r="N10" i="52"/>
  <c r="M10" i="52"/>
  <c r="L10" i="52"/>
  <c r="K10" i="52"/>
  <c r="J10" i="52"/>
  <c r="I10" i="52"/>
  <c r="H10" i="52"/>
  <c r="G10" i="52"/>
  <c r="F10" i="52"/>
  <c r="E10" i="52"/>
  <c r="D10" i="52"/>
  <c r="N9" i="52"/>
  <c r="M9" i="52"/>
  <c r="L9" i="52"/>
  <c r="K9" i="52"/>
  <c r="J9" i="52"/>
  <c r="I9" i="52"/>
  <c r="H9" i="52"/>
  <c r="G9" i="52"/>
  <c r="F9" i="52"/>
  <c r="E9" i="52"/>
  <c r="D9" i="52"/>
  <c r="N8" i="52"/>
  <c r="M8" i="52"/>
  <c r="L8" i="52"/>
  <c r="K8" i="52"/>
  <c r="J8" i="52"/>
  <c r="I8" i="52"/>
  <c r="H8" i="52"/>
  <c r="G8" i="52"/>
  <c r="F8" i="52"/>
  <c r="E8" i="52"/>
  <c r="D8" i="52"/>
  <c r="N7" i="52"/>
  <c r="M7" i="52"/>
  <c r="L7" i="52"/>
  <c r="K7" i="52"/>
  <c r="J7" i="52"/>
  <c r="I7" i="52"/>
  <c r="H7" i="52"/>
  <c r="G7" i="52"/>
  <c r="F7" i="52"/>
  <c r="E7" i="52"/>
  <c r="D7" i="52"/>
  <c r="C3" i="52"/>
  <c r="F2" i="52"/>
  <c r="N18" i="51"/>
  <c r="M18" i="51"/>
  <c r="L18" i="51"/>
  <c r="K18" i="51"/>
  <c r="J18" i="51"/>
  <c r="I18" i="51"/>
  <c r="H18" i="51"/>
  <c r="G18" i="51"/>
  <c r="F18" i="51"/>
  <c r="E18" i="51"/>
  <c r="D18" i="51"/>
  <c r="N17" i="51"/>
  <c r="M17" i="51"/>
  <c r="L17" i="51"/>
  <c r="K17" i="51"/>
  <c r="J17" i="51"/>
  <c r="I17" i="51"/>
  <c r="H17" i="51"/>
  <c r="G17" i="51"/>
  <c r="F17" i="51"/>
  <c r="E17" i="51"/>
  <c r="D17" i="51"/>
  <c r="N16" i="51"/>
  <c r="M16" i="51"/>
  <c r="L16" i="51"/>
  <c r="K16" i="51"/>
  <c r="J16" i="51"/>
  <c r="I16" i="51"/>
  <c r="H16" i="51"/>
  <c r="G16" i="51"/>
  <c r="F16" i="51"/>
  <c r="E16" i="51"/>
  <c r="D16" i="51"/>
  <c r="N15" i="51"/>
  <c r="M15" i="51"/>
  <c r="L15" i="51"/>
  <c r="K15" i="51"/>
  <c r="J15" i="51"/>
  <c r="I15" i="51"/>
  <c r="H15" i="51"/>
  <c r="G15" i="51"/>
  <c r="F15" i="51"/>
  <c r="E15" i="51"/>
  <c r="D15" i="51"/>
  <c r="N12" i="51"/>
  <c r="M12" i="51"/>
  <c r="L12" i="51"/>
  <c r="K12" i="51"/>
  <c r="J12" i="51"/>
  <c r="I12" i="51"/>
  <c r="H12" i="51"/>
  <c r="G12" i="51"/>
  <c r="F12" i="51"/>
  <c r="E12" i="51"/>
  <c r="D12" i="51"/>
  <c r="N11" i="51"/>
  <c r="M11" i="51"/>
  <c r="L11" i="51"/>
  <c r="K11" i="51"/>
  <c r="J11" i="51"/>
  <c r="I11" i="51"/>
  <c r="H11" i="51"/>
  <c r="G11" i="51"/>
  <c r="F11" i="51"/>
  <c r="E11" i="51"/>
  <c r="D11" i="51"/>
  <c r="N10" i="51"/>
  <c r="M10" i="51"/>
  <c r="L10" i="51"/>
  <c r="K10" i="51"/>
  <c r="J10" i="51"/>
  <c r="I10" i="51"/>
  <c r="H10" i="51"/>
  <c r="G10" i="51"/>
  <c r="F10" i="51"/>
  <c r="E10" i="51"/>
  <c r="D10" i="51"/>
  <c r="N9" i="51"/>
  <c r="M9" i="51"/>
  <c r="L9" i="51"/>
  <c r="K9" i="51"/>
  <c r="J9" i="51"/>
  <c r="I9" i="51"/>
  <c r="H9" i="51"/>
  <c r="G9" i="51"/>
  <c r="F9" i="51"/>
  <c r="E9" i="51"/>
  <c r="D9" i="51"/>
  <c r="N8" i="51"/>
  <c r="M8" i="51"/>
  <c r="L8" i="51"/>
  <c r="K8" i="51"/>
  <c r="J8" i="51"/>
  <c r="I8" i="51"/>
  <c r="H8" i="51"/>
  <c r="G8" i="51"/>
  <c r="F8" i="51"/>
  <c r="E8" i="51"/>
  <c r="D8" i="51"/>
  <c r="N7" i="51"/>
  <c r="M7" i="51"/>
  <c r="L7" i="51"/>
  <c r="K7" i="51"/>
  <c r="J7" i="51"/>
  <c r="I7" i="51"/>
  <c r="H7" i="51"/>
  <c r="G7" i="51"/>
  <c r="F7" i="51"/>
  <c r="E7" i="51"/>
  <c r="D7" i="51"/>
  <c r="C3" i="51"/>
  <c r="F2" i="51"/>
  <c r="N18" i="50"/>
  <c r="M18" i="50"/>
  <c r="L18" i="50"/>
  <c r="K18" i="50"/>
  <c r="J18" i="50"/>
  <c r="I18" i="50"/>
  <c r="H18" i="50"/>
  <c r="G18" i="50"/>
  <c r="F18" i="50"/>
  <c r="E18" i="50"/>
  <c r="D18" i="50"/>
  <c r="N17" i="50"/>
  <c r="M17" i="50"/>
  <c r="L17" i="50"/>
  <c r="K17" i="50"/>
  <c r="J17" i="50"/>
  <c r="I17" i="50"/>
  <c r="H17" i="50"/>
  <c r="G17" i="50"/>
  <c r="F17" i="50"/>
  <c r="E17" i="50"/>
  <c r="D17" i="50"/>
  <c r="N16" i="50"/>
  <c r="M16" i="50"/>
  <c r="L16" i="50"/>
  <c r="K16" i="50"/>
  <c r="J16" i="50"/>
  <c r="I16" i="50"/>
  <c r="H16" i="50"/>
  <c r="G16" i="50"/>
  <c r="F16" i="50"/>
  <c r="E16" i="50"/>
  <c r="D16" i="50"/>
  <c r="N15" i="50"/>
  <c r="M15" i="50"/>
  <c r="L15" i="50"/>
  <c r="K15" i="50"/>
  <c r="J15" i="50"/>
  <c r="I15" i="50"/>
  <c r="H15" i="50"/>
  <c r="G15" i="50"/>
  <c r="F15" i="50"/>
  <c r="E15" i="50"/>
  <c r="D15" i="50"/>
  <c r="N12" i="50"/>
  <c r="M12" i="50"/>
  <c r="L12" i="50"/>
  <c r="K12" i="50"/>
  <c r="J12" i="50"/>
  <c r="I12" i="50"/>
  <c r="H12" i="50"/>
  <c r="G12" i="50"/>
  <c r="F12" i="50"/>
  <c r="E12" i="50"/>
  <c r="D12" i="50"/>
  <c r="N11" i="50"/>
  <c r="M11" i="50"/>
  <c r="L11" i="50"/>
  <c r="K11" i="50"/>
  <c r="J11" i="50"/>
  <c r="I11" i="50"/>
  <c r="H11" i="50"/>
  <c r="G11" i="50"/>
  <c r="F11" i="50"/>
  <c r="E11" i="50"/>
  <c r="D11" i="50"/>
  <c r="N10" i="50"/>
  <c r="M10" i="50"/>
  <c r="L10" i="50"/>
  <c r="K10" i="50"/>
  <c r="J10" i="50"/>
  <c r="I10" i="50"/>
  <c r="H10" i="50"/>
  <c r="G10" i="50"/>
  <c r="F10" i="50"/>
  <c r="E10" i="50"/>
  <c r="D10" i="50"/>
  <c r="N9" i="50"/>
  <c r="M9" i="50"/>
  <c r="L9" i="50"/>
  <c r="K9" i="50"/>
  <c r="J9" i="50"/>
  <c r="I9" i="50"/>
  <c r="H9" i="50"/>
  <c r="G9" i="50"/>
  <c r="F9" i="50"/>
  <c r="E9" i="50"/>
  <c r="D9" i="50"/>
  <c r="N8" i="50"/>
  <c r="M8" i="50"/>
  <c r="L8" i="50"/>
  <c r="K8" i="50"/>
  <c r="J8" i="50"/>
  <c r="I8" i="50"/>
  <c r="H8" i="50"/>
  <c r="G8" i="50"/>
  <c r="F8" i="50"/>
  <c r="E8" i="50"/>
  <c r="D8" i="50"/>
  <c r="N7" i="50"/>
  <c r="M7" i="50"/>
  <c r="L7" i="50"/>
  <c r="K7" i="50"/>
  <c r="J7" i="50"/>
  <c r="I7" i="50"/>
  <c r="H7" i="50"/>
  <c r="G7" i="50"/>
  <c r="F7" i="50"/>
  <c r="E7" i="50"/>
  <c r="D7" i="50"/>
  <c r="F2" i="50"/>
  <c r="N18" i="49"/>
  <c r="M18" i="49"/>
  <c r="L18" i="49"/>
  <c r="K18" i="49"/>
  <c r="J18" i="49"/>
  <c r="I18" i="49"/>
  <c r="H18" i="49"/>
  <c r="G18" i="49"/>
  <c r="F18" i="49"/>
  <c r="E18" i="49"/>
  <c r="D18" i="49"/>
  <c r="N17" i="49"/>
  <c r="M17" i="49"/>
  <c r="L17" i="49"/>
  <c r="K17" i="49"/>
  <c r="J17" i="49"/>
  <c r="I17" i="49"/>
  <c r="H17" i="49"/>
  <c r="G17" i="49"/>
  <c r="F17" i="49"/>
  <c r="E17" i="49"/>
  <c r="D17" i="49"/>
  <c r="N16" i="49"/>
  <c r="M16" i="49"/>
  <c r="L16" i="49"/>
  <c r="K16" i="49"/>
  <c r="J16" i="49"/>
  <c r="I16" i="49"/>
  <c r="H16" i="49"/>
  <c r="G16" i="49"/>
  <c r="F16" i="49"/>
  <c r="E16" i="49"/>
  <c r="D16" i="49"/>
  <c r="N15" i="49"/>
  <c r="M15" i="49"/>
  <c r="L15" i="49"/>
  <c r="K15" i="49"/>
  <c r="J15" i="49"/>
  <c r="I15" i="49"/>
  <c r="H15" i="49"/>
  <c r="G15" i="49"/>
  <c r="F15" i="49"/>
  <c r="E15" i="49"/>
  <c r="D15" i="49"/>
  <c r="N12" i="49"/>
  <c r="M12" i="49"/>
  <c r="L12" i="49"/>
  <c r="K12" i="49"/>
  <c r="J12" i="49"/>
  <c r="I12" i="49"/>
  <c r="H12" i="49"/>
  <c r="G12" i="49"/>
  <c r="F12" i="49"/>
  <c r="E12" i="49"/>
  <c r="D12" i="49"/>
  <c r="N11" i="49"/>
  <c r="M11" i="49"/>
  <c r="L11" i="49"/>
  <c r="K11" i="49"/>
  <c r="J11" i="49"/>
  <c r="I11" i="49"/>
  <c r="H11" i="49"/>
  <c r="G11" i="49"/>
  <c r="F11" i="49"/>
  <c r="E11" i="49"/>
  <c r="D11" i="49"/>
  <c r="N10" i="49"/>
  <c r="M10" i="49"/>
  <c r="L10" i="49"/>
  <c r="K10" i="49"/>
  <c r="J10" i="49"/>
  <c r="I10" i="49"/>
  <c r="H10" i="49"/>
  <c r="G10" i="49"/>
  <c r="F10" i="49"/>
  <c r="E10" i="49"/>
  <c r="D10" i="49"/>
  <c r="N9" i="49"/>
  <c r="M9" i="49"/>
  <c r="L9" i="49"/>
  <c r="K9" i="49"/>
  <c r="J9" i="49"/>
  <c r="I9" i="49"/>
  <c r="H9" i="49"/>
  <c r="G9" i="49"/>
  <c r="F9" i="49"/>
  <c r="E9" i="49"/>
  <c r="D9" i="49"/>
  <c r="N8" i="49"/>
  <c r="M8" i="49"/>
  <c r="L8" i="49"/>
  <c r="K8" i="49"/>
  <c r="J8" i="49"/>
  <c r="I8" i="49"/>
  <c r="H8" i="49"/>
  <c r="G8" i="49"/>
  <c r="F8" i="49"/>
  <c r="E8" i="49"/>
  <c r="D8" i="49"/>
  <c r="N7" i="49"/>
  <c r="M7" i="49"/>
  <c r="L7" i="49"/>
  <c r="K7" i="49"/>
  <c r="J7" i="49"/>
  <c r="I7" i="49"/>
  <c r="H7" i="49"/>
  <c r="G7" i="49"/>
  <c r="F7" i="49"/>
  <c r="E7" i="49"/>
  <c r="D7" i="49"/>
  <c r="C3" i="49"/>
  <c r="F2" i="49"/>
  <c r="N18" i="48"/>
  <c r="M18" i="48"/>
  <c r="L18" i="48"/>
  <c r="K18" i="48"/>
  <c r="J18" i="48"/>
  <c r="I18" i="48"/>
  <c r="H18" i="48"/>
  <c r="G18" i="48"/>
  <c r="F18" i="48"/>
  <c r="E18" i="48"/>
  <c r="D18" i="48"/>
  <c r="N17" i="48"/>
  <c r="M17" i="48"/>
  <c r="L17" i="48"/>
  <c r="K17" i="48"/>
  <c r="J17" i="48"/>
  <c r="I17" i="48"/>
  <c r="H17" i="48"/>
  <c r="G17" i="48"/>
  <c r="F17" i="48"/>
  <c r="E17" i="48"/>
  <c r="D17" i="48"/>
  <c r="N16" i="48"/>
  <c r="M16" i="48"/>
  <c r="L16" i="48"/>
  <c r="K16" i="48"/>
  <c r="J16" i="48"/>
  <c r="I16" i="48"/>
  <c r="H16" i="48"/>
  <c r="G16" i="48"/>
  <c r="F16" i="48"/>
  <c r="E16" i="48"/>
  <c r="D16" i="48"/>
  <c r="N15" i="48"/>
  <c r="M15" i="48"/>
  <c r="L15" i="48"/>
  <c r="K15" i="48"/>
  <c r="J15" i="48"/>
  <c r="I15" i="48"/>
  <c r="H15" i="48"/>
  <c r="G15" i="48"/>
  <c r="F15" i="48"/>
  <c r="E15" i="48"/>
  <c r="D15" i="48"/>
  <c r="N12" i="48"/>
  <c r="M12" i="48"/>
  <c r="L12" i="48"/>
  <c r="K12" i="48"/>
  <c r="J12" i="48"/>
  <c r="I12" i="48"/>
  <c r="H12" i="48"/>
  <c r="G12" i="48"/>
  <c r="F12" i="48"/>
  <c r="E12" i="48"/>
  <c r="D12" i="48"/>
  <c r="N11" i="48"/>
  <c r="M11" i="48"/>
  <c r="L11" i="48"/>
  <c r="K11" i="48"/>
  <c r="J11" i="48"/>
  <c r="I11" i="48"/>
  <c r="H11" i="48"/>
  <c r="G11" i="48"/>
  <c r="F11" i="48"/>
  <c r="E11" i="48"/>
  <c r="D11" i="48"/>
  <c r="N10" i="48"/>
  <c r="M10" i="48"/>
  <c r="L10" i="48"/>
  <c r="K10" i="48"/>
  <c r="J10" i="48"/>
  <c r="I10" i="48"/>
  <c r="H10" i="48"/>
  <c r="G10" i="48"/>
  <c r="F10" i="48"/>
  <c r="E10" i="48"/>
  <c r="D10" i="48"/>
  <c r="N9" i="48"/>
  <c r="M9" i="48"/>
  <c r="L9" i="48"/>
  <c r="K9" i="48"/>
  <c r="J9" i="48"/>
  <c r="I9" i="48"/>
  <c r="H9" i="48"/>
  <c r="G9" i="48"/>
  <c r="F9" i="48"/>
  <c r="E9" i="48"/>
  <c r="D9" i="48"/>
  <c r="N8" i="48"/>
  <c r="M8" i="48"/>
  <c r="L8" i="48"/>
  <c r="K8" i="48"/>
  <c r="J8" i="48"/>
  <c r="I8" i="48"/>
  <c r="H8" i="48"/>
  <c r="G8" i="48"/>
  <c r="F8" i="48"/>
  <c r="E8" i="48"/>
  <c r="D8" i="48"/>
  <c r="N7" i="48"/>
  <c r="M7" i="48"/>
  <c r="L7" i="48"/>
  <c r="K7" i="48"/>
  <c r="J7" i="48"/>
  <c r="I7" i="48"/>
  <c r="H7" i="48"/>
  <c r="G7" i="48"/>
  <c r="F7" i="48"/>
  <c r="E7" i="48"/>
  <c r="D7" i="48"/>
  <c r="C3" i="48"/>
  <c r="F2" i="48"/>
  <c r="N18" i="47"/>
  <c r="M18" i="47"/>
  <c r="L18" i="47"/>
  <c r="K18" i="47"/>
  <c r="J18" i="47"/>
  <c r="I18" i="47"/>
  <c r="H18" i="47"/>
  <c r="G18" i="47"/>
  <c r="F18" i="47"/>
  <c r="E18" i="47"/>
  <c r="D18" i="47"/>
  <c r="N17" i="47"/>
  <c r="M17" i="47"/>
  <c r="L17" i="47"/>
  <c r="K17" i="47"/>
  <c r="J17" i="47"/>
  <c r="I17" i="47"/>
  <c r="H17" i="47"/>
  <c r="G17" i="47"/>
  <c r="F17" i="47"/>
  <c r="E17" i="47"/>
  <c r="D17" i="47"/>
  <c r="N16" i="47"/>
  <c r="M16" i="47"/>
  <c r="L16" i="47"/>
  <c r="K16" i="47"/>
  <c r="J16" i="47"/>
  <c r="I16" i="47"/>
  <c r="H16" i="47"/>
  <c r="G16" i="47"/>
  <c r="F16" i="47"/>
  <c r="E16" i="47"/>
  <c r="D16" i="47"/>
  <c r="N15" i="47"/>
  <c r="M15" i="47"/>
  <c r="L15" i="47"/>
  <c r="K15" i="47"/>
  <c r="J15" i="47"/>
  <c r="I15" i="47"/>
  <c r="H15" i="47"/>
  <c r="G15" i="47"/>
  <c r="F15" i="47"/>
  <c r="E15" i="47"/>
  <c r="D15" i="47"/>
  <c r="N12" i="47"/>
  <c r="M12" i="47"/>
  <c r="L12" i="47"/>
  <c r="K12" i="47"/>
  <c r="J12" i="47"/>
  <c r="I12" i="47"/>
  <c r="H12" i="47"/>
  <c r="G12" i="47"/>
  <c r="F12" i="47"/>
  <c r="E12" i="47"/>
  <c r="D12" i="47"/>
  <c r="N11" i="47"/>
  <c r="M11" i="47"/>
  <c r="L11" i="47"/>
  <c r="K11" i="47"/>
  <c r="J11" i="47"/>
  <c r="I11" i="47"/>
  <c r="H11" i="47"/>
  <c r="G11" i="47"/>
  <c r="F11" i="47"/>
  <c r="E11" i="47"/>
  <c r="D11" i="47"/>
  <c r="N10" i="47"/>
  <c r="M10" i="47"/>
  <c r="L10" i="47"/>
  <c r="K10" i="47"/>
  <c r="J10" i="47"/>
  <c r="I10" i="47"/>
  <c r="H10" i="47"/>
  <c r="G10" i="47"/>
  <c r="F10" i="47"/>
  <c r="E10" i="47"/>
  <c r="D10" i="47"/>
  <c r="N9" i="47"/>
  <c r="M9" i="47"/>
  <c r="L9" i="47"/>
  <c r="K9" i="47"/>
  <c r="J9" i="47"/>
  <c r="I9" i="47"/>
  <c r="H9" i="47"/>
  <c r="G9" i="47"/>
  <c r="F9" i="47"/>
  <c r="E9" i="47"/>
  <c r="D9" i="47"/>
  <c r="N8" i="47"/>
  <c r="M8" i="47"/>
  <c r="L8" i="47"/>
  <c r="K8" i="47"/>
  <c r="J8" i="47"/>
  <c r="I8" i="47"/>
  <c r="H8" i="47"/>
  <c r="G8" i="47"/>
  <c r="F8" i="47"/>
  <c r="E8" i="47"/>
  <c r="D8" i="47"/>
  <c r="N7" i="47"/>
  <c r="M7" i="47"/>
  <c r="L7" i="47"/>
  <c r="K7" i="47"/>
  <c r="J7" i="47"/>
  <c r="I7" i="47"/>
  <c r="H7" i="47"/>
  <c r="G7" i="47"/>
  <c r="F7" i="47"/>
  <c r="E7" i="47"/>
  <c r="D7" i="47"/>
  <c r="C3" i="47"/>
  <c r="F2" i="47"/>
  <c r="N18" i="46"/>
  <c r="M18" i="46"/>
  <c r="L18" i="46"/>
  <c r="K18" i="46"/>
  <c r="J18" i="46"/>
  <c r="I18" i="46"/>
  <c r="H18" i="46"/>
  <c r="G18" i="46"/>
  <c r="F18" i="46"/>
  <c r="E18" i="46"/>
  <c r="D18" i="46"/>
  <c r="N17" i="46"/>
  <c r="M17" i="46"/>
  <c r="L17" i="46"/>
  <c r="K17" i="46"/>
  <c r="J17" i="46"/>
  <c r="I17" i="46"/>
  <c r="H17" i="46"/>
  <c r="G17" i="46"/>
  <c r="F17" i="46"/>
  <c r="E17" i="46"/>
  <c r="D17" i="46"/>
  <c r="N16" i="46"/>
  <c r="M16" i="46"/>
  <c r="L16" i="46"/>
  <c r="K16" i="46"/>
  <c r="J16" i="46"/>
  <c r="I16" i="46"/>
  <c r="H16" i="46"/>
  <c r="G16" i="46"/>
  <c r="F16" i="46"/>
  <c r="E16" i="46"/>
  <c r="D16" i="46"/>
  <c r="N15" i="46"/>
  <c r="M15" i="46"/>
  <c r="L15" i="46"/>
  <c r="K15" i="46"/>
  <c r="J15" i="46"/>
  <c r="I15" i="46"/>
  <c r="H15" i="46"/>
  <c r="G15" i="46"/>
  <c r="F15" i="46"/>
  <c r="E15" i="46"/>
  <c r="D15" i="46"/>
  <c r="N12" i="46"/>
  <c r="M12" i="46"/>
  <c r="L12" i="46"/>
  <c r="K12" i="46"/>
  <c r="J12" i="46"/>
  <c r="I12" i="46"/>
  <c r="H12" i="46"/>
  <c r="G12" i="46"/>
  <c r="F12" i="46"/>
  <c r="E12" i="46"/>
  <c r="D12" i="46"/>
  <c r="N11" i="46"/>
  <c r="M11" i="46"/>
  <c r="L11" i="46"/>
  <c r="K11" i="46"/>
  <c r="J11" i="46"/>
  <c r="I11" i="46"/>
  <c r="H11" i="46"/>
  <c r="G11" i="46"/>
  <c r="F11" i="46"/>
  <c r="E11" i="46"/>
  <c r="D11" i="46"/>
  <c r="N10" i="46"/>
  <c r="M10" i="46"/>
  <c r="L10" i="46"/>
  <c r="K10" i="46"/>
  <c r="J10" i="46"/>
  <c r="I10" i="46"/>
  <c r="H10" i="46"/>
  <c r="G10" i="46"/>
  <c r="F10" i="46"/>
  <c r="E10" i="46"/>
  <c r="D10" i="46"/>
  <c r="N9" i="46"/>
  <c r="M9" i="46"/>
  <c r="L9" i="46"/>
  <c r="K9" i="46"/>
  <c r="J9" i="46"/>
  <c r="I9" i="46"/>
  <c r="H9" i="46"/>
  <c r="G9" i="46"/>
  <c r="F9" i="46"/>
  <c r="E9" i="46"/>
  <c r="D9" i="46"/>
  <c r="N8" i="46"/>
  <c r="M8" i="46"/>
  <c r="L8" i="46"/>
  <c r="K8" i="46"/>
  <c r="J8" i="46"/>
  <c r="I8" i="46"/>
  <c r="H8" i="46"/>
  <c r="G8" i="46"/>
  <c r="F8" i="46"/>
  <c r="E8" i="46"/>
  <c r="D8" i="46"/>
  <c r="N7" i="46"/>
  <c r="M7" i="46"/>
  <c r="L7" i="46"/>
  <c r="K7" i="46"/>
  <c r="J7" i="46"/>
  <c r="I7" i="46"/>
  <c r="H7" i="46"/>
  <c r="G7" i="46"/>
  <c r="F7" i="46"/>
  <c r="E7" i="46"/>
  <c r="D7" i="46"/>
  <c r="C3" i="46"/>
  <c r="F2" i="46"/>
  <c r="N18" i="45"/>
  <c r="M18" i="45"/>
  <c r="L18" i="45"/>
  <c r="K18" i="45"/>
  <c r="J18" i="45"/>
  <c r="I18" i="45"/>
  <c r="H18" i="45"/>
  <c r="G18" i="45"/>
  <c r="F18" i="45"/>
  <c r="E18" i="45"/>
  <c r="D18" i="45"/>
  <c r="N17" i="45"/>
  <c r="M17" i="45"/>
  <c r="L17" i="45"/>
  <c r="K17" i="45"/>
  <c r="J17" i="45"/>
  <c r="I17" i="45"/>
  <c r="H17" i="45"/>
  <c r="G17" i="45"/>
  <c r="F17" i="45"/>
  <c r="E17" i="45"/>
  <c r="D17" i="45"/>
  <c r="N16" i="45"/>
  <c r="M16" i="45"/>
  <c r="L16" i="45"/>
  <c r="K16" i="45"/>
  <c r="J16" i="45"/>
  <c r="I16" i="45"/>
  <c r="H16" i="45"/>
  <c r="G16" i="45"/>
  <c r="F16" i="45"/>
  <c r="E16" i="45"/>
  <c r="D16" i="45"/>
  <c r="N15" i="45"/>
  <c r="M15" i="45"/>
  <c r="L15" i="45"/>
  <c r="K15" i="45"/>
  <c r="J15" i="45"/>
  <c r="I15" i="45"/>
  <c r="H15" i="45"/>
  <c r="G15" i="45"/>
  <c r="F15" i="45"/>
  <c r="E15" i="45"/>
  <c r="D15" i="45"/>
  <c r="N12" i="45"/>
  <c r="M12" i="45"/>
  <c r="L12" i="45"/>
  <c r="K12" i="45"/>
  <c r="J12" i="45"/>
  <c r="I12" i="45"/>
  <c r="H12" i="45"/>
  <c r="G12" i="45"/>
  <c r="F12" i="45"/>
  <c r="E12" i="45"/>
  <c r="D12" i="45"/>
  <c r="N11" i="45"/>
  <c r="M11" i="45"/>
  <c r="L11" i="45"/>
  <c r="K11" i="45"/>
  <c r="J11" i="45"/>
  <c r="I11" i="45"/>
  <c r="H11" i="45"/>
  <c r="G11" i="45"/>
  <c r="F11" i="45"/>
  <c r="E11" i="45"/>
  <c r="D11" i="45"/>
  <c r="N10" i="45"/>
  <c r="M10" i="45"/>
  <c r="L10" i="45"/>
  <c r="K10" i="45"/>
  <c r="J10" i="45"/>
  <c r="I10" i="45"/>
  <c r="H10" i="45"/>
  <c r="G10" i="45"/>
  <c r="F10" i="45"/>
  <c r="E10" i="45"/>
  <c r="D10" i="45"/>
  <c r="N9" i="45"/>
  <c r="M9" i="45"/>
  <c r="L9" i="45"/>
  <c r="K9" i="45"/>
  <c r="J9" i="45"/>
  <c r="I9" i="45"/>
  <c r="H9" i="45"/>
  <c r="G9" i="45"/>
  <c r="F9" i="45"/>
  <c r="E9" i="45"/>
  <c r="D9" i="45"/>
  <c r="N8" i="45"/>
  <c r="M8" i="45"/>
  <c r="L8" i="45"/>
  <c r="K8" i="45"/>
  <c r="J8" i="45"/>
  <c r="I8" i="45"/>
  <c r="H8" i="45"/>
  <c r="G8" i="45"/>
  <c r="F8" i="45"/>
  <c r="E8" i="45"/>
  <c r="D8" i="45"/>
  <c r="N7" i="45"/>
  <c r="M7" i="45"/>
  <c r="L7" i="45"/>
  <c r="K7" i="45"/>
  <c r="J7" i="45"/>
  <c r="I7" i="45"/>
  <c r="H7" i="45"/>
  <c r="G7" i="45"/>
  <c r="F7" i="45"/>
  <c r="E7" i="45"/>
  <c r="D7" i="45"/>
  <c r="C3" i="45"/>
  <c r="F2" i="45"/>
  <c r="N18" i="44"/>
  <c r="M18" i="44"/>
  <c r="L18" i="44"/>
  <c r="K18" i="44"/>
  <c r="J18" i="44"/>
  <c r="I18" i="44"/>
  <c r="H18" i="44"/>
  <c r="G18" i="44"/>
  <c r="F18" i="44"/>
  <c r="E18" i="44"/>
  <c r="D18" i="44"/>
  <c r="N17" i="44"/>
  <c r="M17" i="44"/>
  <c r="L17" i="44"/>
  <c r="K17" i="44"/>
  <c r="J17" i="44"/>
  <c r="I17" i="44"/>
  <c r="H17" i="44"/>
  <c r="G17" i="44"/>
  <c r="F17" i="44"/>
  <c r="E17" i="44"/>
  <c r="D17" i="44"/>
  <c r="N16" i="44"/>
  <c r="M16" i="44"/>
  <c r="L16" i="44"/>
  <c r="K16" i="44"/>
  <c r="J16" i="44"/>
  <c r="I16" i="44"/>
  <c r="H16" i="44"/>
  <c r="G16" i="44"/>
  <c r="F16" i="44"/>
  <c r="E16" i="44"/>
  <c r="D16" i="44"/>
  <c r="N15" i="44"/>
  <c r="M15" i="44"/>
  <c r="L15" i="44"/>
  <c r="K15" i="44"/>
  <c r="J15" i="44"/>
  <c r="I15" i="44"/>
  <c r="H15" i="44"/>
  <c r="G15" i="44"/>
  <c r="F15" i="44"/>
  <c r="E15" i="44"/>
  <c r="D15" i="44"/>
  <c r="N12" i="44"/>
  <c r="M12" i="44"/>
  <c r="L12" i="44"/>
  <c r="K12" i="44"/>
  <c r="J12" i="44"/>
  <c r="I12" i="44"/>
  <c r="H12" i="44"/>
  <c r="G12" i="44"/>
  <c r="F12" i="44"/>
  <c r="E12" i="44"/>
  <c r="D12" i="44"/>
  <c r="N11" i="44"/>
  <c r="M11" i="44"/>
  <c r="L11" i="44"/>
  <c r="K11" i="44"/>
  <c r="J11" i="44"/>
  <c r="I11" i="44"/>
  <c r="H11" i="44"/>
  <c r="G11" i="44"/>
  <c r="F11" i="44"/>
  <c r="E11" i="44"/>
  <c r="D11" i="44"/>
  <c r="N10" i="44"/>
  <c r="M10" i="44"/>
  <c r="L10" i="44"/>
  <c r="K10" i="44"/>
  <c r="J10" i="44"/>
  <c r="I10" i="44"/>
  <c r="H10" i="44"/>
  <c r="G10" i="44"/>
  <c r="F10" i="44"/>
  <c r="E10" i="44"/>
  <c r="D10" i="44"/>
  <c r="N9" i="44"/>
  <c r="M9" i="44"/>
  <c r="L9" i="44"/>
  <c r="K9" i="44"/>
  <c r="J9" i="44"/>
  <c r="I9" i="44"/>
  <c r="H9" i="44"/>
  <c r="G9" i="44"/>
  <c r="F9" i="44"/>
  <c r="E9" i="44"/>
  <c r="D9" i="44"/>
  <c r="N8" i="44"/>
  <c r="M8" i="44"/>
  <c r="L8" i="44"/>
  <c r="K8" i="44"/>
  <c r="J8" i="44"/>
  <c r="I8" i="44"/>
  <c r="H8" i="44"/>
  <c r="G8" i="44"/>
  <c r="F8" i="44"/>
  <c r="E8" i="44"/>
  <c r="D8" i="44"/>
  <c r="N7" i="44"/>
  <c r="M7" i="44"/>
  <c r="L7" i="44"/>
  <c r="K7" i="44"/>
  <c r="J7" i="44"/>
  <c r="I7" i="44"/>
  <c r="H7" i="44"/>
  <c r="G7" i="44"/>
  <c r="F7" i="44"/>
  <c r="E7" i="44"/>
  <c r="D7" i="44"/>
  <c r="C3" i="44"/>
  <c r="F2" i="44"/>
  <c r="N18" i="43"/>
  <c r="M18" i="43"/>
  <c r="L18" i="43"/>
  <c r="K18" i="43"/>
  <c r="J18" i="43"/>
  <c r="I18" i="43"/>
  <c r="H18" i="43"/>
  <c r="G18" i="43"/>
  <c r="F18" i="43"/>
  <c r="E18" i="43"/>
  <c r="D18" i="43"/>
  <c r="N17" i="43"/>
  <c r="M17" i="43"/>
  <c r="L17" i="43"/>
  <c r="K17" i="43"/>
  <c r="J17" i="43"/>
  <c r="I17" i="43"/>
  <c r="H17" i="43"/>
  <c r="G17" i="43"/>
  <c r="F17" i="43"/>
  <c r="E17" i="43"/>
  <c r="D17" i="43"/>
  <c r="N16" i="43"/>
  <c r="M16" i="43"/>
  <c r="L16" i="43"/>
  <c r="K16" i="43"/>
  <c r="J16" i="43"/>
  <c r="I16" i="43"/>
  <c r="H16" i="43"/>
  <c r="G16" i="43"/>
  <c r="F16" i="43"/>
  <c r="E16" i="43"/>
  <c r="D16" i="43"/>
  <c r="N15" i="43"/>
  <c r="M15" i="43"/>
  <c r="L15" i="43"/>
  <c r="K15" i="43"/>
  <c r="J15" i="43"/>
  <c r="I15" i="43"/>
  <c r="H15" i="43"/>
  <c r="G15" i="43"/>
  <c r="F15" i="43"/>
  <c r="E15" i="43"/>
  <c r="D15" i="43"/>
  <c r="N12" i="43"/>
  <c r="M12" i="43"/>
  <c r="L12" i="43"/>
  <c r="K12" i="43"/>
  <c r="J12" i="43"/>
  <c r="I12" i="43"/>
  <c r="H12" i="43"/>
  <c r="G12" i="43"/>
  <c r="F12" i="43"/>
  <c r="E12" i="43"/>
  <c r="D12" i="43"/>
  <c r="N11" i="43"/>
  <c r="M11" i="43"/>
  <c r="L11" i="43"/>
  <c r="K11" i="43"/>
  <c r="J11" i="43"/>
  <c r="I11" i="43"/>
  <c r="H11" i="43"/>
  <c r="G11" i="43"/>
  <c r="F11" i="43"/>
  <c r="E11" i="43"/>
  <c r="D11" i="43"/>
  <c r="N10" i="43"/>
  <c r="M10" i="43"/>
  <c r="L10" i="43"/>
  <c r="K10" i="43"/>
  <c r="J10" i="43"/>
  <c r="I10" i="43"/>
  <c r="H10" i="43"/>
  <c r="G10" i="43"/>
  <c r="F10" i="43"/>
  <c r="E10" i="43"/>
  <c r="D10" i="43"/>
  <c r="N9" i="43"/>
  <c r="M9" i="43"/>
  <c r="L9" i="43"/>
  <c r="K9" i="43"/>
  <c r="J9" i="43"/>
  <c r="I9" i="43"/>
  <c r="H9" i="43"/>
  <c r="G9" i="43"/>
  <c r="F9" i="43"/>
  <c r="E9" i="43"/>
  <c r="D9" i="43"/>
  <c r="N8" i="43"/>
  <c r="M8" i="43"/>
  <c r="L8" i="43"/>
  <c r="K8" i="43"/>
  <c r="J8" i="43"/>
  <c r="I8" i="43"/>
  <c r="H8" i="43"/>
  <c r="G8" i="43"/>
  <c r="F8" i="43"/>
  <c r="E8" i="43"/>
  <c r="D8" i="43"/>
  <c r="N7" i="43"/>
  <c r="M7" i="43"/>
  <c r="L7" i="43"/>
  <c r="K7" i="43"/>
  <c r="J7" i="43"/>
  <c r="I7" i="43"/>
  <c r="H7" i="43"/>
  <c r="G7" i="43"/>
  <c r="F7" i="43"/>
  <c r="E7" i="43"/>
  <c r="D7" i="43"/>
  <c r="C3" i="43"/>
  <c r="F2" i="43"/>
  <c r="N18" i="42"/>
  <c r="M18" i="42"/>
  <c r="L18" i="42"/>
  <c r="K18" i="42"/>
  <c r="J18" i="42"/>
  <c r="I18" i="42"/>
  <c r="H18" i="42"/>
  <c r="G18" i="42"/>
  <c r="F18" i="42"/>
  <c r="E18" i="42"/>
  <c r="D18" i="42"/>
  <c r="N17" i="42"/>
  <c r="M17" i="42"/>
  <c r="L17" i="42"/>
  <c r="K17" i="42"/>
  <c r="J17" i="42"/>
  <c r="I17" i="42"/>
  <c r="H17" i="42"/>
  <c r="G17" i="42"/>
  <c r="F17" i="42"/>
  <c r="E17" i="42"/>
  <c r="D17" i="42"/>
  <c r="N16" i="42"/>
  <c r="M16" i="42"/>
  <c r="L16" i="42"/>
  <c r="K16" i="42"/>
  <c r="J16" i="42"/>
  <c r="I16" i="42"/>
  <c r="H16" i="42"/>
  <c r="G16" i="42"/>
  <c r="F16" i="42"/>
  <c r="E16" i="42"/>
  <c r="D16" i="42"/>
  <c r="N15" i="42"/>
  <c r="M15" i="42"/>
  <c r="L15" i="42"/>
  <c r="K15" i="42"/>
  <c r="J15" i="42"/>
  <c r="I15" i="42"/>
  <c r="H15" i="42"/>
  <c r="G15" i="42"/>
  <c r="F15" i="42"/>
  <c r="E15" i="42"/>
  <c r="D15" i="42"/>
  <c r="N12" i="42"/>
  <c r="M12" i="42"/>
  <c r="L12" i="42"/>
  <c r="K12" i="42"/>
  <c r="J12" i="42"/>
  <c r="I12" i="42"/>
  <c r="H12" i="42"/>
  <c r="G12" i="42"/>
  <c r="F12" i="42"/>
  <c r="E12" i="42"/>
  <c r="D12" i="42"/>
  <c r="N11" i="42"/>
  <c r="M11" i="42"/>
  <c r="L11" i="42"/>
  <c r="K11" i="42"/>
  <c r="J11" i="42"/>
  <c r="I11" i="42"/>
  <c r="H11" i="42"/>
  <c r="G11" i="42"/>
  <c r="F11" i="42"/>
  <c r="E11" i="42"/>
  <c r="D11" i="42"/>
  <c r="N10" i="42"/>
  <c r="M10" i="42"/>
  <c r="L10" i="42"/>
  <c r="K10" i="42"/>
  <c r="J10" i="42"/>
  <c r="I10" i="42"/>
  <c r="H10" i="42"/>
  <c r="G10" i="42"/>
  <c r="F10" i="42"/>
  <c r="E10" i="42"/>
  <c r="D10" i="42"/>
  <c r="N9" i="42"/>
  <c r="M9" i="42"/>
  <c r="L9" i="42"/>
  <c r="K9" i="42"/>
  <c r="J9" i="42"/>
  <c r="I9" i="42"/>
  <c r="H9" i="42"/>
  <c r="G9" i="42"/>
  <c r="F9" i="42"/>
  <c r="E9" i="42"/>
  <c r="D9" i="42"/>
  <c r="N8" i="42"/>
  <c r="M8" i="42"/>
  <c r="L8" i="42"/>
  <c r="K8" i="42"/>
  <c r="J8" i="42"/>
  <c r="I8" i="42"/>
  <c r="H8" i="42"/>
  <c r="G8" i="42"/>
  <c r="F8" i="42"/>
  <c r="E8" i="42"/>
  <c r="D8" i="42"/>
  <c r="N7" i="42"/>
  <c r="M7" i="42"/>
  <c r="L7" i="42"/>
  <c r="K7" i="42"/>
  <c r="J7" i="42"/>
  <c r="I7" i="42"/>
  <c r="H7" i="42"/>
  <c r="G7" i="42"/>
  <c r="F7" i="42"/>
  <c r="E7" i="42"/>
  <c r="D7" i="42"/>
  <c r="C3" i="42"/>
  <c r="F2" i="42"/>
  <c r="N18" i="41"/>
  <c r="M18" i="41"/>
  <c r="L18" i="41"/>
  <c r="K18" i="41"/>
  <c r="J18" i="41"/>
  <c r="I18" i="41"/>
  <c r="H18" i="41"/>
  <c r="G18" i="41"/>
  <c r="F18" i="41"/>
  <c r="E18" i="41"/>
  <c r="D18" i="41"/>
  <c r="N17" i="41"/>
  <c r="M17" i="41"/>
  <c r="L17" i="41"/>
  <c r="K17" i="41"/>
  <c r="J17" i="41"/>
  <c r="I17" i="41"/>
  <c r="H17" i="41"/>
  <c r="G17" i="41"/>
  <c r="F17" i="41"/>
  <c r="E17" i="41"/>
  <c r="D17" i="41"/>
  <c r="N16" i="41"/>
  <c r="M16" i="41"/>
  <c r="L16" i="41"/>
  <c r="K16" i="41"/>
  <c r="J16" i="41"/>
  <c r="I16" i="41"/>
  <c r="H16" i="41"/>
  <c r="G16" i="41"/>
  <c r="F16" i="41"/>
  <c r="E16" i="41"/>
  <c r="D16" i="41"/>
  <c r="N15" i="41"/>
  <c r="M15" i="41"/>
  <c r="L15" i="41"/>
  <c r="K15" i="41"/>
  <c r="J15" i="41"/>
  <c r="I15" i="41"/>
  <c r="H15" i="41"/>
  <c r="G15" i="41"/>
  <c r="F15" i="41"/>
  <c r="E15" i="41"/>
  <c r="D15" i="41"/>
  <c r="N12" i="41"/>
  <c r="M12" i="41"/>
  <c r="L12" i="41"/>
  <c r="K12" i="41"/>
  <c r="J12" i="41"/>
  <c r="I12" i="41"/>
  <c r="H12" i="41"/>
  <c r="G12" i="41"/>
  <c r="F12" i="41"/>
  <c r="E12" i="41"/>
  <c r="D12" i="41"/>
  <c r="N11" i="41"/>
  <c r="M11" i="41"/>
  <c r="L11" i="41"/>
  <c r="K11" i="41"/>
  <c r="J11" i="41"/>
  <c r="I11" i="41"/>
  <c r="H11" i="41"/>
  <c r="G11" i="41"/>
  <c r="F11" i="41"/>
  <c r="E11" i="41"/>
  <c r="D11" i="41"/>
  <c r="N10" i="41"/>
  <c r="M10" i="41"/>
  <c r="L10" i="41"/>
  <c r="K10" i="41"/>
  <c r="J10" i="41"/>
  <c r="I10" i="41"/>
  <c r="H10" i="41"/>
  <c r="G10" i="41"/>
  <c r="F10" i="41"/>
  <c r="E10" i="41"/>
  <c r="D10" i="41"/>
  <c r="N9" i="41"/>
  <c r="M9" i="41"/>
  <c r="L9" i="41"/>
  <c r="K9" i="41"/>
  <c r="J9" i="41"/>
  <c r="I9" i="41"/>
  <c r="H9" i="41"/>
  <c r="G9" i="41"/>
  <c r="F9" i="41"/>
  <c r="E9" i="41"/>
  <c r="D9" i="41"/>
  <c r="N8" i="41"/>
  <c r="M8" i="41"/>
  <c r="L8" i="41"/>
  <c r="K8" i="41"/>
  <c r="J8" i="41"/>
  <c r="I8" i="41"/>
  <c r="H8" i="41"/>
  <c r="G8" i="41"/>
  <c r="F8" i="41"/>
  <c r="E8" i="41"/>
  <c r="D8" i="41"/>
  <c r="N7" i="41"/>
  <c r="M7" i="41"/>
  <c r="L7" i="41"/>
  <c r="K7" i="41"/>
  <c r="J7" i="41"/>
  <c r="I7" i="41"/>
  <c r="H7" i="41"/>
  <c r="G7" i="41"/>
  <c r="F7" i="41"/>
  <c r="E7" i="41"/>
  <c r="D7" i="41"/>
  <c r="C3" i="41"/>
  <c r="F2" i="41"/>
  <c r="N18" i="40"/>
  <c r="M18" i="40"/>
  <c r="L18" i="40"/>
  <c r="K18" i="40"/>
  <c r="J18" i="40"/>
  <c r="I18" i="40"/>
  <c r="H18" i="40"/>
  <c r="G18" i="40"/>
  <c r="F18" i="40"/>
  <c r="E18" i="40"/>
  <c r="D18" i="40"/>
  <c r="N17" i="40"/>
  <c r="M17" i="40"/>
  <c r="L17" i="40"/>
  <c r="K17" i="40"/>
  <c r="J17" i="40"/>
  <c r="I17" i="40"/>
  <c r="H17" i="40"/>
  <c r="G17" i="40"/>
  <c r="F17" i="40"/>
  <c r="E17" i="40"/>
  <c r="D17" i="40"/>
  <c r="N16" i="40"/>
  <c r="M16" i="40"/>
  <c r="L16" i="40"/>
  <c r="K16" i="40"/>
  <c r="J16" i="40"/>
  <c r="I16" i="40"/>
  <c r="H16" i="40"/>
  <c r="G16" i="40"/>
  <c r="F16" i="40"/>
  <c r="E16" i="40"/>
  <c r="D16" i="40"/>
  <c r="N15" i="40"/>
  <c r="M15" i="40"/>
  <c r="L15" i="40"/>
  <c r="K15" i="40"/>
  <c r="J15" i="40"/>
  <c r="I15" i="40"/>
  <c r="H15" i="40"/>
  <c r="G15" i="40"/>
  <c r="F15" i="40"/>
  <c r="E15" i="40"/>
  <c r="D15" i="40"/>
  <c r="N12" i="40"/>
  <c r="M12" i="40"/>
  <c r="L12" i="40"/>
  <c r="K12" i="40"/>
  <c r="J12" i="40"/>
  <c r="I12" i="40"/>
  <c r="H12" i="40"/>
  <c r="G12" i="40"/>
  <c r="F12" i="40"/>
  <c r="E12" i="40"/>
  <c r="D12" i="40"/>
  <c r="N11" i="40"/>
  <c r="M11" i="40"/>
  <c r="L11" i="40"/>
  <c r="K11" i="40"/>
  <c r="J11" i="40"/>
  <c r="I11" i="40"/>
  <c r="H11" i="40"/>
  <c r="G11" i="40"/>
  <c r="F11" i="40"/>
  <c r="E11" i="40"/>
  <c r="D11" i="40"/>
  <c r="N10" i="40"/>
  <c r="M10" i="40"/>
  <c r="L10" i="40"/>
  <c r="K10" i="40"/>
  <c r="J10" i="40"/>
  <c r="I10" i="40"/>
  <c r="H10" i="40"/>
  <c r="G10" i="40"/>
  <c r="F10" i="40"/>
  <c r="E10" i="40"/>
  <c r="D10" i="40"/>
  <c r="N9" i="40"/>
  <c r="M9" i="40"/>
  <c r="L9" i="40"/>
  <c r="K9" i="40"/>
  <c r="J9" i="40"/>
  <c r="I9" i="40"/>
  <c r="H9" i="40"/>
  <c r="G9" i="40"/>
  <c r="F9" i="40"/>
  <c r="E9" i="40"/>
  <c r="D9" i="40"/>
  <c r="N8" i="40"/>
  <c r="M8" i="40"/>
  <c r="L8" i="40"/>
  <c r="K8" i="40"/>
  <c r="J8" i="40"/>
  <c r="I8" i="40"/>
  <c r="H8" i="40"/>
  <c r="G8" i="40"/>
  <c r="F8" i="40"/>
  <c r="E8" i="40"/>
  <c r="D8" i="40"/>
  <c r="N7" i="40"/>
  <c r="M7" i="40"/>
  <c r="L7" i="40"/>
  <c r="K7" i="40"/>
  <c r="J7" i="40"/>
  <c r="I7" i="40"/>
  <c r="H7" i="40"/>
  <c r="G7" i="40"/>
  <c r="F7" i="40"/>
  <c r="E7" i="40"/>
  <c r="D7" i="40"/>
  <c r="C3" i="40"/>
  <c r="F2" i="40"/>
  <c r="N18" i="39"/>
  <c r="M18" i="39"/>
  <c r="L18" i="39"/>
  <c r="K18" i="39"/>
  <c r="J18" i="39"/>
  <c r="I18" i="39"/>
  <c r="H18" i="39"/>
  <c r="G18" i="39"/>
  <c r="F18" i="39"/>
  <c r="E18" i="39"/>
  <c r="D18" i="39"/>
  <c r="N17" i="39"/>
  <c r="M17" i="39"/>
  <c r="L17" i="39"/>
  <c r="K17" i="39"/>
  <c r="J17" i="39"/>
  <c r="I17" i="39"/>
  <c r="H17" i="39"/>
  <c r="G17" i="39"/>
  <c r="F17" i="39"/>
  <c r="E17" i="39"/>
  <c r="D17" i="39"/>
  <c r="N16" i="39"/>
  <c r="M16" i="39"/>
  <c r="L16" i="39"/>
  <c r="K16" i="39"/>
  <c r="J16" i="39"/>
  <c r="I16" i="39"/>
  <c r="H16" i="39"/>
  <c r="G16" i="39"/>
  <c r="F16" i="39"/>
  <c r="E16" i="39"/>
  <c r="D16" i="39"/>
  <c r="N15" i="39"/>
  <c r="M15" i="39"/>
  <c r="L15" i="39"/>
  <c r="K15" i="39"/>
  <c r="J15" i="39"/>
  <c r="I15" i="39"/>
  <c r="H15" i="39"/>
  <c r="G15" i="39"/>
  <c r="F15" i="39"/>
  <c r="E15" i="39"/>
  <c r="D15" i="39"/>
  <c r="N12" i="39"/>
  <c r="M12" i="39"/>
  <c r="L12" i="39"/>
  <c r="K12" i="39"/>
  <c r="J12" i="39"/>
  <c r="I12" i="39"/>
  <c r="H12" i="39"/>
  <c r="G12" i="39"/>
  <c r="F12" i="39"/>
  <c r="E12" i="39"/>
  <c r="D12" i="39"/>
  <c r="N11" i="39"/>
  <c r="M11" i="39"/>
  <c r="L11" i="39"/>
  <c r="K11" i="39"/>
  <c r="J11" i="39"/>
  <c r="I11" i="39"/>
  <c r="H11" i="39"/>
  <c r="G11" i="39"/>
  <c r="F11" i="39"/>
  <c r="E11" i="39"/>
  <c r="D11" i="39"/>
  <c r="N10" i="39"/>
  <c r="M10" i="39"/>
  <c r="L10" i="39"/>
  <c r="K10" i="39"/>
  <c r="J10" i="39"/>
  <c r="I10" i="39"/>
  <c r="H10" i="39"/>
  <c r="G10" i="39"/>
  <c r="F10" i="39"/>
  <c r="E10" i="39"/>
  <c r="D10" i="39"/>
  <c r="N9" i="39"/>
  <c r="M9" i="39"/>
  <c r="L9" i="39"/>
  <c r="K9" i="39"/>
  <c r="J9" i="39"/>
  <c r="I9" i="39"/>
  <c r="H9" i="39"/>
  <c r="G9" i="39"/>
  <c r="F9" i="39"/>
  <c r="E9" i="39"/>
  <c r="D9" i="39"/>
  <c r="N8" i="39"/>
  <c r="M8" i="39"/>
  <c r="L8" i="39"/>
  <c r="K8" i="39"/>
  <c r="J8" i="39"/>
  <c r="I8" i="39"/>
  <c r="H8" i="39"/>
  <c r="G8" i="39"/>
  <c r="F8" i="39"/>
  <c r="E8" i="39"/>
  <c r="D8" i="39"/>
  <c r="N7" i="39"/>
  <c r="M7" i="39"/>
  <c r="L7" i="39"/>
  <c r="K7" i="39"/>
  <c r="J7" i="39"/>
  <c r="I7" i="39"/>
  <c r="H7" i="39"/>
  <c r="G7" i="39"/>
  <c r="F7" i="39"/>
  <c r="E7" i="39"/>
  <c r="D7" i="39"/>
  <c r="C3" i="39"/>
  <c r="F2" i="39"/>
  <c r="C3" i="38"/>
  <c r="N18" i="38"/>
  <c r="M18" i="38"/>
  <c r="L18" i="38"/>
  <c r="K18" i="38"/>
  <c r="J18" i="38"/>
  <c r="I18" i="38"/>
  <c r="H18" i="38"/>
  <c r="G18" i="38"/>
  <c r="F18" i="38"/>
  <c r="E18" i="38"/>
  <c r="D18" i="38"/>
  <c r="N17" i="38"/>
  <c r="M17" i="38"/>
  <c r="L17" i="38"/>
  <c r="K17" i="38"/>
  <c r="J17" i="38"/>
  <c r="I17" i="38"/>
  <c r="H17" i="38"/>
  <c r="G17" i="38"/>
  <c r="F17" i="38"/>
  <c r="E17" i="38"/>
  <c r="D17" i="38"/>
  <c r="N16" i="38"/>
  <c r="M16" i="38"/>
  <c r="L16" i="38"/>
  <c r="K16" i="38"/>
  <c r="J16" i="38"/>
  <c r="I16" i="38"/>
  <c r="H16" i="38"/>
  <c r="G16" i="38"/>
  <c r="F16" i="38"/>
  <c r="E16" i="38"/>
  <c r="D16" i="38"/>
  <c r="N15" i="38"/>
  <c r="M15" i="38"/>
  <c r="L15" i="38"/>
  <c r="K15" i="38"/>
  <c r="J15" i="38"/>
  <c r="I15" i="38"/>
  <c r="H15" i="38"/>
  <c r="G15" i="38"/>
  <c r="F15" i="38"/>
  <c r="E15" i="38"/>
  <c r="D15" i="38"/>
  <c r="N12" i="38"/>
  <c r="M12" i="38"/>
  <c r="L12" i="38"/>
  <c r="K12" i="38"/>
  <c r="J12" i="38"/>
  <c r="I12" i="38"/>
  <c r="H12" i="38"/>
  <c r="G12" i="38"/>
  <c r="F12" i="38"/>
  <c r="E12" i="38"/>
  <c r="D12" i="38"/>
  <c r="N11" i="38"/>
  <c r="M11" i="38"/>
  <c r="L11" i="38"/>
  <c r="K11" i="38"/>
  <c r="J11" i="38"/>
  <c r="I11" i="38"/>
  <c r="H11" i="38"/>
  <c r="G11" i="38"/>
  <c r="F11" i="38"/>
  <c r="E11" i="38"/>
  <c r="D11" i="38"/>
  <c r="N10" i="38"/>
  <c r="M10" i="38"/>
  <c r="L10" i="38"/>
  <c r="K10" i="38"/>
  <c r="J10" i="38"/>
  <c r="I10" i="38"/>
  <c r="H10" i="38"/>
  <c r="G10" i="38"/>
  <c r="F10" i="38"/>
  <c r="E10" i="38"/>
  <c r="D10" i="38"/>
  <c r="N9" i="38"/>
  <c r="M9" i="38"/>
  <c r="L9" i="38"/>
  <c r="K9" i="38"/>
  <c r="J9" i="38"/>
  <c r="I9" i="38"/>
  <c r="H9" i="38"/>
  <c r="G9" i="38"/>
  <c r="F9" i="38"/>
  <c r="E9" i="38"/>
  <c r="D9" i="38"/>
  <c r="N8" i="38"/>
  <c r="M8" i="38"/>
  <c r="L8" i="38"/>
  <c r="K8" i="38"/>
  <c r="J8" i="38"/>
  <c r="I8" i="38"/>
  <c r="H8" i="38"/>
  <c r="G8" i="38"/>
  <c r="F8" i="38"/>
  <c r="E8" i="38"/>
  <c r="D8" i="38"/>
  <c r="N7" i="38"/>
  <c r="M7" i="38"/>
  <c r="L7" i="38"/>
  <c r="K7" i="38"/>
  <c r="J7" i="38"/>
  <c r="I7" i="38"/>
  <c r="H7" i="38"/>
  <c r="G7" i="38"/>
  <c r="F7" i="38"/>
  <c r="E7" i="38"/>
  <c r="D7" i="38"/>
  <c r="F2" i="38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" i="1"/>
  <c r="J7" i="3"/>
  <c r="J29" i="3"/>
  <c r="J6" i="3"/>
  <c r="J8" i="3"/>
  <c r="J60" i="3"/>
  <c r="E20" i="89" l="1"/>
  <c r="M20" i="89"/>
  <c r="F3" i="77"/>
  <c r="K20" i="85"/>
  <c r="F3" i="90"/>
  <c r="N20" i="90"/>
  <c r="F3" i="40"/>
  <c r="F3" i="97"/>
  <c r="F3" i="91"/>
  <c r="F3" i="2"/>
  <c r="F3" i="69"/>
  <c r="F3" i="61"/>
  <c r="F3" i="52"/>
  <c r="F3" i="42"/>
  <c r="G20" i="85"/>
  <c r="F3" i="84"/>
  <c r="F3" i="78"/>
  <c r="F3" i="63"/>
  <c r="F3" i="64"/>
  <c r="F3" i="37"/>
  <c r="F3" i="53"/>
  <c r="F3" i="46"/>
  <c r="F3" i="74"/>
  <c r="F3" i="76"/>
  <c r="F3" i="68"/>
  <c r="F3" i="59"/>
  <c r="F3" i="51"/>
  <c r="F3" i="39"/>
  <c r="F3" i="96"/>
  <c r="K20" i="88"/>
  <c r="F3" i="89"/>
  <c r="F3" i="83"/>
  <c r="F3" i="75"/>
  <c r="F3" i="67"/>
  <c r="F3" i="58"/>
  <c r="F3" i="49"/>
  <c r="F3" i="43"/>
  <c r="F3" i="95"/>
  <c r="F3" i="88"/>
  <c r="F3" i="82"/>
  <c r="F3" i="73"/>
  <c r="F3" i="66"/>
  <c r="F3" i="57"/>
  <c r="F3" i="70"/>
  <c r="F3" i="44"/>
  <c r="F3" i="94"/>
  <c r="F3" i="87"/>
  <c r="F3" i="81"/>
  <c r="F3" i="72"/>
  <c r="F3" i="65"/>
  <c r="F3" i="56"/>
  <c r="F3" i="50"/>
  <c r="F3" i="45"/>
  <c r="F3" i="93"/>
  <c r="F3" i="86"/>
  <c r="F3" i="80"/>
  <c r="F3" i="71"/>
  <c r="F3" i="62"/>
  <c r="F3" i="55"/>
  <c r="F3" i="47"/>
  <c r="F3" i="38"/>
  <c r="F3" i="92"/>
  <c r="F3" i="85"/>
  <c r="F3" i="79"/>
  <c r="F3" i="41"/>
  <c r="F3" i="60"/>
  <c r="F3" i="54"/>
  <c r="F3" i="48"/>
  <c r="J20" i="87"/>
  <c r="H20" i="88"/>
  <c r="L20" i="84"/>
  <c r="I20" i="86"/>
  <c r="I20" i="88"/>
  <c r="H20" i="86"/>
  <c r="I20" i="90"/>
  <c r="H20" i="90"/>
  <c r="G20" i="86"/>
  <c r="E20" i="85"/>
  <c r="F20" i="84"/>
  <c r="M20" i="86"/>
  <c r="L20" i="88"/>
  <c r="E20" i="87"/>
  <c r="N20" i="87"/>
  <c r="M20" i="88"/>
  <c r="L20" i="86"/>
  <c r="M20" i="90"/>
  <c r="L20" i="90"/>
  <c r="G20" i="90"/>
  <c r="L20" i="87"/>
  <c r="K20" i="86"/>
  <c r="K20" i="84"/>
  <c r="K20" i="87"/>
  <c r="E20" i="91"/>
  <c r="H20" i="87"/>
  <c r="G20" i="87"/>
  <c r="I20" i="85"/>
  <c r="J20" i="84"/>
  <c r="G20" i="84"/>
  <c r="G20" i="88"/>
  <c r="M20" i="84"/>
  <c r="E20" i="90"/>
  <c r="M20" i="91"/>
  <c r="K20" i="89"/>
  <c r="L13" i="81"/>
  <c r="L13" i="83"/>
  <c r="F19" i="83"/>
  <c r="J19" i="83"/>
  <c r="N19" i="83"/>
  <c r="I20" i="84"/>
  <c r="N20" i="85"/>
  <c r="H20" i="85"/>
  <c r="J20" i="86"/>
  <c r="F20" i="91"/>
  <c r="N20" i="84"/>
  <c r="M20" i="87"/>
  <c r="H20" i="84"/>
  <c r="E20" i="86"/>
  <c r="M20" i="85"/>
  <c r="J20" i="88"/>
  <c r="J20" i="91"/>
  <c r="I20" i="91"/>
  <c r="G20" i="91"/>
  <c r="G20" i="89"/>
  <c r="O17" i="82"/>
  <c r="O7" i="83"/>
  <c r="E13" i="66"/>
  <c r="I13" i="66"/>
  <c r="M13" i="66"/>
  <c r="O8" i="66"/>
  <c r="O12" i="66"/>
  <c r="G19" i="66"/>
  <c r="K19" i="66"/>
  <c r="O18" i="66"/>
  <c r="E13" i="67"/>
  <c r="I13" i="67"/>
  <c r="M13" i="67"/>
  <c r="O8" i="67"/>
  <c r="F20" i="87"/>
  <c r="O12" i="67"/>
  <c r="G19" i="67"/>
  <c r="K19" i="67"/>
  <c r="O18" i="67"/>
  <c r="E13" i="68"/>
  <c r="I13" i="68"/>
  <c r="M13" i="68"/>
  <c r="G19" i="68"/>
  <c r="K19" i="68"/>
  <c r="H13" i="69"/>
  <c r="L13" i="69"/>
  <c r="J19" i="69"/>
  <c r="N19" i="69"/>
  <c r="G13" i="70"/>
  <c r="K13" i="70"/>
  <c r="O10" i="70"/>
  <c r="E19" i="70"/>
  <c r="I19" i="70"/>
  <c r="M19" i="70"/>
  <c r="O16" i="70"/>
  <c r="F13" i="71"/>
  <c r="J13" i="71"/>
  <c r="N13" i="71"/>
  <c r="O9" i="71"/>
  <c r="O15" i="71"/>
  <c r="O7" i="72"/>
  <c r="H13" i="72"/>
  <c r="L13" i="72"/>
  <c r="O11" i="72"/>
  <c r="H13" i="73"/>
  <c r="L13" i="73"/>
  <c r="O11" i="73"/>
  <c r="G13" i="74"/>
  <c r="K13" i="74"/>
  <c r="O10" i="74"/>
  <c r="E19" i="74"/>
  <c r="I19" i="74"/>
  <c r="M19" i="74"/>
  <c r="O16" i="74"/>
  <c r="O7" i="75"/>
  <c r="O11" i="75"/>
  <c r="F19" i="75"/>
  <c r="J19" i="75"/>
  <c r="N19" i="75"/>
  <c r="O17" i="75"/>
  <c r="O8" i="77"/>
  <c r="O12" i="77"/>
  <c r="G19" i="77"/>
  <c r="K19" i="77"/>
  <c r="O18" i="77"/>
  <c r="O7" i="78"/>
  <c r="F19" i="78"/>
  <c r="J19" i="78"/>
  <c r="N19" i="78"/>
  <c r="O9" i="79"/>
  <c r="O15" i="79"/>
  <c r="H19" i="79"/>
  <c r="L19" i="79"/>
  <c r="E13" i="80"/>
  <c r="I13" i="80"/>
  <c r="M13" i="80"/>
  <c r="O8" i="80"/>
  <c r="G19" i="80"/>
  <c r="K19" i="80"/>
  <c r="O18" i="80"/>
  <c r="E13" i="81"/>
  <c r="I13" i="81"/>
  <c r="M13" i="81"/>
  <c r="O8" i="81"/>
  <c r="G19" i="81"/>
  <c r="K19" i="81"/>
  <c r="O18" i="81"/>
  <c r="E13" i="82"/>
  <c r="I13" i="82"/>
  <c r="M13" i="82"/>
  <c r="O12" i="82"/>
  <c r="G19" i="82"/>
  <c r="K19" i="82"/>
  <c r="E13" i="83"/>
  <c r="I13" i="83"/>
  <c r="M13" i="83"/>
  <c r="G19" i="83"/>
  <c r="K19" i="83"/>
  <c r="I20" i="87"/>
  <c r="E13" i="72"/>
  <c r="I13" i="72"/>
  <c r="M13" i="72"/>
  <c r="G19" i="72"/>
  <c r="K19" i="72"/>
  <c r="E13" i="73"/>
  <c r="I13" i="73"/>
  <c r="M13" i="73"/>
  <c r="G19" i="73"/>
  <c r="K19" i="73"/>
  <c r="H13" i="74"/>
  <c r="L13" i="74"/>
  <c r="F19" i="74"/>
  <c r="J19" i="74"/>
  <c r="E13" i="75"/>
  <c r="I13" i="75"/>
  <c r="M13" i="75"/>
  <c r="G13" i="79"/>
  <c r="K13" i="79"/>
  <c r="E19" i="79"/>
  <c r="I19" i="79"/>
  <c r="M19" i="79"/>
  <c r="N13" i="80"/>
  <c r="N13" i="81"/>
  <c r="H19" i="81"/>
  <c r="L19" i="81"/>
  <c r="L20" i="81" s="1"/>
  <c r="N13" i="82"/>
  <c r="H19" i="83"/>
  <c r="L19" i="83"/>
  <c r="O19" i="86"/>
  <c r="G13" i="66"/>
  <c r="K13" i="66"/>
  <c r="G13" i="67"/>
  <c r="K13" i="67"/>
  <c r="E19" i="67"/>
  <c r="I19" i="67"/>
  <c r="M19" i="67"/>
  <c r="E19" i="68"/>
  <c r="I19" i="68"/>
  <c r="M19" i="68"/>
  <c r="F13" i="69"/>
  <c r="J13" i="69"/>
  <c r="N13" i="69"/>
  <c r="E13" i="70"/>
  <c r="I13" i="70"/>
  <c r="M13" i="70"/>
  <c r="G19" i="70"/>
  <c r="K19" i="70"/>
  <c r="H13" i="71"/>
  <c r="L13" i="71"/>
  <c r="F13" i="72"/>
  <c r="J13" i="72"/>
  <c r="N13" i="72"/>
  <c r="F13" i="73"/>
  <c r="J13" i="73"/>
  <c r="N13" i="73"/>
  <c r="L13" i="79"/>
  <c r="G13" i="80"/>
  <c r="K13" i="80"/>
  <c r="E19" i="80"/>
  <c r="I19" i="80"/>
  <c r="M19" i="80"/>
  <c r="G13" i="81"/>
  <c r="K13" i="81"/>
  <c r="E19" i="81"/>
  <c r="I19" i="81"/>
  <c r="M19" i="81"/>
  <c r="G13" i="82"/>
  <c r="K13" i="82"/>
  <c r="E19" i="82"/>
  <c r="I19" i="82"/>
  <c r="M19" i="82"/>
  <c r="G13" i="83"/>
  <c r="K13" i="83"/>
  <c r="E19" i="83"/>
  <c r="I19" i="83"/>
  <c r="M19" i="83"/>
  <c r="K20" i="90"/>
  <c r="N20" i="91"/>
  <c r="H20" i="91"/>
  <c r="K20" i="91"/>
  <c r="O8" i="68"/>
  <c r="O18" i="68"/>
  <c r="O7" i="69"/>
  <c r="O11" i="69"/>
  <c r="J13" i="66"/>
  <c r="N13" i="66"/>
  <c r="H19" i="66"/>
  <c r="L19" i="66"/>
  <c r="F13" i="68"/>
  <c r="J13" i="68"/>
  <c r="N13" i="68"/>
  <c r="H13" i="70"/>
  <c r="L13" i="70"/>
  <c r="E20" i="84"/>
  <c r="H19" i="64"/>
  <c r="L19" i="64"/>
  <c r="F20" i="85"/>
  <c r="O19" i="91"/>
  <c r="O10" i="66"/>
  <c r="E19" i="66"/>
  <c r="I19" i="66"/>
  <c r="M19" i="66"/>
  <c r="O16" i="66"/>
  <c r="O10" i="67"/>
  <c r="O16" i="67"/>
  <c r="O10" i="68"/>
  <c r="O16" i="68"/>
  <c r="E13" i="56"/>
  <c r="E13" i="59"/>
  <c r="I13" i="59"/>
  <c r="M13" i="59"/>
  <c r="G19" i="59"/>
  <c r="K19" i="59"/>
  <c r="M13" i="61"/>
  <c r="O12" i="61"/>
  <c r="G19" i="61"/>
  <c r="K19" i="61"/>
  <c r="O18" i="61"/>
  <c r="O7" i="62"/>
  <c r="O11" i="62"/>
  <c r="N19" i="62"/>
  <c r="G13" i="63"/>
  <c r="K13" i="63"/>
  <c r="E19" i="63"/>
  <c r="I19" i="63"/>
  <c r="M19" i="63"/>
  <c r="F13" i="64"/>
  <c r="J13" i="64"/>
  <c r="N13" i="64"/>
  <c r="O12" i="64"/>
  <c r="O18" i="64"/>
  <c r="E13" i="65"/>
  <c r="I13" i="65"/>
  <c r="M13" i="65"/>
  <c r="O18" i="65"/>
  <c r="O7" i="66"/>
  <c r="L13" i="66"/>
  <c r="F19" i="66"/>
  <c r="J19" i="66"/>
  <c r="N19" i="66"/>
  <c r="O7" i="67"/>
  <c r="O11" i="67"/>
  <c r="F19" i="67"/>
  <c r="J19" i="67"/>
  <c r="N19" i="67"/>
  <c r="O17" i="67"/>
  <c r="O7" i="68"/>
  <c r="H13" i="68"/>
  <c r="L13" i="68"/>
  <c r="O11" i="68"/>
  <c r="N19" i="68"/>
  <c r="O17" i="68"/>
  <c r="O9" i="66"/>
  <c r="O15" i="66"/>
  <c r="O9" i="67"/>
  <c r="O9" i="68"/>
  <c r="L19" i="68"/>
  <c r="E13" i="69"/>
  <c r="I13" i="69"/>
  <c r="M13" i="69"/>
  <c r="O10" i="69"/>
  <c r="O11" i="70"/>
  <c r="O8" i="71"/>
  <c r="O12" i="71"/>
  <c r="O8" i="72"/>
  <c r="O12" i="72"/>
  <c r="O18" i="72"/>
  <c r="O8" i="73"/>
  <c r="O12" i="73"/>
  <c r="O18" i="73"/>
  <c r="O7" i="74"/>
  <c r="O11" i="74"/>
  <c r="N19" i="74"/>
  <c r="O8" i="75"/>
  <c r="O12" i="75"/>
  <c r="G19" i="75"/>
  <c r="K19" i="75"/>
  <c r="O18" i="75"/>
  <c r="G13" i="76"/>
  <c r="K13" i="76"/>
  <c r="O10" i="76"/>
  <c r="E19" i="76"/>
  <c r="I19" i="76"/>
  <c r="M19" i="76"/>
  <c r="O16" i="76"/>
  <c r="F13" i="77"/>
  <c r="J13" i="77"/>
  <c r="N13" i="77"/>
  <c r="L19" i="77"/>
  <c r="O18" i="78"/>
  <c r="O10" i="79"/>
  <c r="O16" i="79"/>
  <c r="O9" i="80"/>
  <c r="O15" i="81"/>
  <c r="O8" i="70"/>
  <c r="O12" i="70"/>
  <c r="O18" i="70"/>
  <c r="O11" i="71"/>
  <c r="O9" i="72"/>
  <c r="O15" i="72"/>
  <c r="O9" i="73"/>
  <c r="E13" i="74"/>
  <c r="I13" i="74"/>
  <c r="M13" i="74"/>
  <c r="O8" i="74"/>
  <c r="O12" i="74"/>
  <c r="O18" i="74"/>
  <c r="F13" i="75"/>
  <c r="J13" i="75"/>
  <c r="N13" i="75"/>
  <c r="O9" i="75"/>
  <c r="O15" i="75"/>
  <c r="G13" i="77"/>
  <c r="K13" i="77"/>
  <c r="E19" i="77"/>
  <c r="I19" i="77"/>
  <c r="M19" i="77"/>
  <c r="O16" i="77"/>
  <c r="O7" i="79"/>
  <c r="F19" i="79"/>
  <c r="J19" i="79"/>
  <c r="N19" i="79"/>
  <c r="O17" i="79"/>
  <c r="O10" i="80"/>
  <c r="O10" i="81"/>
  <c r="O10" i="82"/>
  <c r="O16" i="82"/>
  <c r="O10" i="83"/>
  <c r="O16" i="83"/>
  <c r="O20" i="94"/>
  <c r="E23" i="3" s="1"/>
  <c r="O8" i="69"/>
  <c r="E19" i="69"/>
  <c r="I19" i="69"/>
  <c r="M19" i="69"/>
  <c r="N13" i="70"/>
  <c r="O9" i="70"/>
  <c r="O15" i="70"/>
  <c r="L19" i="70"/>
  <c r="E13" i="71"/>
  <c r="I13" i="71"/>
  <c r="M13" i="71"/>
  <c r="O10" i="71"/>
  <c r="G19" i="71"/>
  <c r="K19" i="71"/>
  <c r="O18" i="71"/>
  <c r="G13" i="72"/>
  <c r="K13" i="72"/>
  <c r="O10" i="72"/>
  <c r="E19" i="72"/>
  <c r="I19" i="72"/>
  <c r="M19" i="72"/>
  <c r="O16" i="72"/>
  <c r="G13" i="73"/>
  <c r="K13" i="73"/>
  <c r="O10" i="73"/>
  <c r="E19" i="73"/>
  <c r="I19" i="73"/>
  <c r="M19" i="73"/>
  <c r="O16" i="73"/>
  <c r="O9" i="74"/>
  <c r="H19" i="74"/>
  <c r="L19" i="74"/>
  <c r="G13" i="75"/>
  <c r="K13" i="75"/>
  <c r="O10" i="75"/>
  <c r="E19" i="75"/>
  <c r="I19" i="75"/>
  <c r="M19" i="75"/>
  <c r="O16" i="75"/>
  <c r="E13" i="76"/>
  <c r="E20" i="76" s="1"/>
  <c r="I13" i="76"/>
  <c r="I20" i="76" s="1"/>
  <c r="M13" i="76"/>
  <c r="M20" i="76" s="1"/>
  <c r="O8" i="76"/>
  <c r="O12" i="76"/>
  <c r="G19" i="76"/>
  <c r="K19" i="76"/>
  <c r="N19" i="76"/>
  <c r="O18" i="76"/>
  <c r="O7" i="77"/>
  <c r="H13" i="77"/>
  <c r="L13" i="77"/>
  <c r="N19" i="77"/>
  <c r="O17" i="77"/>
  <c r="G13" i="78"/>
  <c r="K13" i="78"/>
  <c r="O8" i="78"/>
  <c r="O12" i="78"/>
  <c r="E13" i="79"/>
  <c r="I13" i="79"/>
  <c r="M13" i="79"/>
  <c r="O8" i="79"/>
  <c r="O12" i="79"/>
  <c r="G19" i="79"/>
  <c r="G20" i="79" s="1"/>
  <c r="K19" i="79"/>
  <c r="O18" i="79"/>
  <c r="O7" i="80"/>
  <c r="O11" i="80"/>
  <c r="F19" i="80"/>
  <c r="J19" i="80"/>
  <c r="N19" i="80"/>
  <c r="O7" i="81"/>
  <c r="O11" i="81"/>
  <c r="F19" i="81"/>
  <c r="J19" i="81"/>
  <c r="N19" i="81"/>
  <c r="O16" i="81"/>
  <c r="O17" i="81"/>
  <c r="O11" i="82"/>
  <c r="O11" i="83"/>
  <c r="O17" i="83"/>
  <c r="L20" i="91"/>
  <c r="O17" i="69"/>
  <c r="O8" i="82"/>
  <c r="L13" i="82"/>
  <c r="O18" i="82"/>
  <c r="O8" i="83"/>
  <c r="O12" i="83"/>
  <c r="O18" i="83"/>
  <c r="O20" i="96"/>
  <c r="E60" i="3" s="1"/>
  <c r="O20" i="95"/>
  <c r="E41" i="3" s="1"/>
  <c r="O20" i="93"/>
  <c r="E24" i="3" s="1"/>
  <c r="O20" i="92"/>
  <c r="E19" i="3" s="1"/>
  <c r="J20" i="89"/>
  <c r="H20" i="89"/>
  <c r="O19" i="89"/>
  <c r="F20" i="89"/>
  <c r="N20" i="89"/>
  <c r="L20" i="89"/>
  <c r="O13" i="91"/>
  <c r="D20" i="91"/>
  <c r="O19" i="90"/>
  <c r="H19" i="78"/>
  <c r="L19" i="78"/>
  <c r="G19" i="78"/>
  <c r="K19" i="78"/>
  <c r="E19" i="78"/>
  <c r="I19" i="78"/>
  <c r="M19" i="78"/>
  <c r="E13" i="78"/>
  <c r="I13" i="78"/>
  <c r="M13" i="78"/>
  <c r="O10" i="78"/>
  <c r="J20" i="90"/>
  <c r="F20" i="90"/>
  <c r="O13" i="90"/>
  <c r="D20" i="90"/>
  <c r="N20" i="86"/>
  <c r="F20" i="86"/>
  <c r="O13" i="89"/>
  <c r="D20" i="89"/>
  <c r="N20" i="88"/>
  <c r="O19" i="88"/>
  <c r="E20" i="88"/>
  <c r="F20" i="88"/>
  <c r="O13" i="88"/>
  <c r="D20" i="88"/>
  <c r="O19" i="87"/>
  <c r="O13" i="87"/>
  <c r="D20" i="87"/>
  <c r="O13" i="86"/>
  <c r="D20" i="86"/>
  <c r="H19" i="75"/>
  <c r="L19" i="75"/>
  <c r="O19" i="85"/>
  <c r="J20" i="85"/>
  <c r="L20" i="85"/>
  <c r="O13" i="85"/>
  <c r="D20" i="85"/>
  <c r="O19" i="84"/>
  <c r="O13" i="84"/>
  <c r="D20" i="84"/>
  <c r="O9" i="83"/>
  <c r="H13" i="83"/>
  <c r="F13" i="83"/>
  <c r="J13" i="83"/>
  <c r="N13" i="83"/>
  <c r="O15" i="83"/>
  <c r="D13" i="83"/>
  <c r="D19" i="83"/>
  <c r="F19" i="82"/>
  <c r="J19" i="82"/>
  <c r="N19" i="82"/>
  <c r="O15" i="82"/>
  <c r="H19" i="82"/>
  <c r="L19" i="82"/>
  <c r="F13" i="82"/>
  <c r="J13" i="82"/>
  <c r="O9" i="82"/>
  <c r="O7" i="82"/>
  <c r="H13" i="82"/>
  <c r="D13" i="82"/>
  <c r="D19" i="82"/>
  <c r="O12" i="81"/>
  <c r="H13" i="81"/>
  <c r="F13" i="81"/>
  <c r="J13" i="81"/>
  <c r="O9" i="81"/>
  <c r="D13" i="81"/>
  <c r="D19" i="81"/>
  <c r="O17" i="80"/>
  <c r="O16" i="80"/>
  <c r="H19" i="80"/>
  <c r="L19" i="80"/>
  <c r="O15" i="80"/>
  <c r="O12" i="80"/>
  <c r="L13" i="80"/>
  <c r="H13" i="80"/>
  <c r="F13" i="80"/>
  <c r="J13" i="80"/>
  <c r="D13" i="80"/>
  <c r="D19" i="80"/>
  <c r="H13" i="79"/>
  <c r="F13" i="79"/>
  <c r="J13" i="79"/>
  <c r="N13" i="79"/>
  <c r="O11" i="79"/>
  <c r="D13" i="79"/>
  <c r="D19" i="79"/>
  <c r="O17" i="78"/>
  <c r="O11" i="78"/>
  <c r="O9" i="78"/>
  <c r="H13" i="78"/>
  <c r="L13" i="78"/>
  <c r="F13" i="78"/>
  <c r="J13" i="78"/>
  <c r="N13" i="78"/>
  <c r="O16" i="78"/>
  <c r="O15" i="78"/>
  <c r="D13" i="78"/>
  <c r="D19" i="78"/>
  <c r="F19" i="77"/>
  <c r="J19" i="77"/>
  <c r="H19" i="77"/>
  <c r="O15" i="77"/>
  <c r="O11" i="77"/>
  <c r="E13" i="77"/>
  <c r="I13" i="77"/>
  <c r="M13" i="77"/>
  <c r="O10" i="77"/>
  <c r="O9" i="77"/>
  <c r="D13" i="77"/>
  <c r="D19" i="77"/>
  <c r="O17" i="76"/>
  <c r="H19" i="76"/>
  <c r="L19" i="76"/>
  <c r="F19" i="76"/>
  <c r="J19" i="76"/>
  <c r="O15" i="76"/>
  <c r="O11" i="76"/>
  <c r="O9" i="76"/>
  <c r="H13" i="76"/>
  <c r="L13" i="76"/>
  <c r="F13" i="76"/>
  <c r="J13" i="76"/>
  <c r="N13" i="76"/>
  <c r="O7" i="76"/>
  <c r="D13" i="76"/>
  <c r="D19" i="76"/>
  <c r="H13" i="75"/>
  <c r="L13" i="75"/>
  <c r="D13" i="75"/>
  <c r="D19" i="75"/>
  <c r="O17" i="74"/>
  <c r="G19" i="74"/>
  <c r="K19" i="74"/>
  <c r="O15" i="74"/>
  <c r="F13" i="74"/>
  <c r="J13" i="74"/>
  <c r="N13" i="74"/>
  <c r="D13" i="74"/>
  <c r="D19" i="74"/>
  <c r="O17" i="73"/>
  <c r="F19" i="73"/>
  <c r="J19" i="73"/>
  <c r="N19" i="73"/>
  <c r="H19" i="73"/>
  <c r="L19" i="73"/>
  <c r="O15" i="73"/>
  <c r="O7" i="73"/>
  <c r="D13" i="73"/>
  <c r="D19" i="73"/>
  <c r="O17" i="72"/>
  <c r="F19" i="72"/>
  <c r="J19" i="72"/>
  <c r="N19" i="72"/>
  <c r="H19" i="72"/>
  <c r="L19" i="72"/>
  <c r="D13" i="72"/>
  <c r="D19" i="72"/>
  <c r="F19" i="71"/>
  <c r="J19" i="71"/>
  <c r="N19" i="71"/>
  <c r="H19" i="71"/>
  <c r="L19" i="71"/>
  <c r="O17" i="71"/>
  <c r="E19" i="71"/>
  <c r="I19" i="71"/>
  <c r="M19" i="71"/>
  <c r="O16" i="71"/>
  <c r="O7" i="71"/>
  <c r="G13" i="71"/>
  <c r="K13" i="71"/>
  <c r="D13" i="71"/>
  <c r="D19" i="71"/>
  <c r="O7" i="70"/>
  <c r="F13" i="70"/>
  <c r="J13" i="70"/>
  <c r="O17" i="70"/>
  <c r="F19" i="70"/>
  <c r="J19" i="70"/>
  <c r="N19" i="70"/>
  <c r="H19" i="70"/>
  <c r="D13" i="70"/>
  <c r="D19" i="70"/>
  <c r="F19" i="69"/>
  <c r="O18" i="69"/>
  <c r="H19" i="69"/>
  <c r="H20" i="69" s="1"/>
  <c r="L19" i="69"/>
  <c r="O15" i="69"/>
  <c r="G19" i="69"/>
  <c r="K19" i="69"/>
  <c r="O12" i="69"/>
  <c r="O9" i="69"/>
  <c r="G13" i="69"/>
  <c r="K13" i="69"/>
  <c r="D13" i="69"/>
  <c r="D19" i="69"/>
  <c r="O16" i="69"/>
  <c r="F19" i="68"/>
  <c r="J19" i="68"/>
  <c r="H19" i="68"/>
  <c r="O15" i="68"/>
  <c r="O12" i="68"/>
  <c r="G13" i="68"/>
  <c r="K13" i="68"/>
  <c r="D13" i="68"/>
  <c r="D19" i="68"/>
  <c r="H19" i="67"/>
  <c r="L19" i="67"/>
  <c r="O15" i="67"/>
  <c r="H13" i="67"/>
  <c r="L13" i="67"/>
  <c r="F13" i="67"/>
  <c r="J13" i="67"/>
  <c r="N13" i="67"/>
  <c r="D13" i="67"/>
  <c r="D19" i="67"/>
  <c r="O17" i="66"/>
  <c r="H13" i="66"/>
  <c r="F13" i="66"/>
  <c r="O11" i="66"/>
  <c r="D13" i="66"/>
  <c r="D19" i="66"/>
  <c r="O11" i="65"/>
  <c r="F13" i="56"/>
  <c r="J13" i="56"/>
  <c r="N13" i="56"/>
  <c r="F13" i="59"/>
  <c r="J13" i="59"/>
  <c r="N13" i="59"/>
  <c r="J13" i="60"/>
  <c r="N13" i="60"/>
  <c r="E13" i="62"/>
  <c r="I13" i="62"/>
  <c r="M13" i="62"/>
  <c r="G19" i="62"/>
  <c r="K19" i="62"/>
  <c r="L13" i="63"/>
  <c r="F19" i="63"/>
  <c r="J19" i="63"/>
  <c r="N19" i="63"/>
  <c r="G13" i="64"/>
  <c r="K13" i="64"/>
  <c r="E19" i="64"/>
  <c r="I19" i="64"/>
  <c r="M19" i="64"/>
  <c r="F13" i="65"/>
  <c r="J13" i="65"/>
  <c r="N13" i="65"/>
  <c r="O9" i="65"/>
  <c r="O15" i="65"/>
  <c r="H19" i="65"/>
  <c r="L19" i="65"/>
  <c r="H13" i="64"/>
  <c r="L13" i="64"/>
  <c r="J19" i="64"/>
  <c r="N19" i="64"/>
  <c r="G13" i="65"/>
  <c r="K13" i="65"/>
  <c r="E19" i="65"/>
  <c r="I19" i="65"/>
  <c r="M19" i="65"/>
  <c r="E13" i="64"/>
  <c r="I13" i="64"/>
  <c r="M13" i="64"/>
  <c r="H13" i="65"/>
  <c r="L13" i="65"/>
  <c r="N19" i="65"/>
  <c r="O17" i="65"/>
  <c r="O10" i="62"/>
  <c r="E19" i="62"/>
  <c r="I19" i="62"/>
  <c r="M19" i="62"/>
  <c r="O16" i="62"/>
  <c r="O8" i="64"/>
  <c r="G19" i="64"/>
  <c r="K19" i="64"/>
  <c r="O7" i="65"/>
  <c r="H13" i="44"/>
  <c r="L13" i="44"/>
  <c r="H13" i="45"/>
  <c r="L13" i="45"/>
  <c r="H13" i="46"/>
  <c r="L13" i="46"/>
  <c r="N19" i="46"/>
  <c r="H13" i="47"/>
  <c r="L13" i="47"/>
  <c r="N19" i="47"/>
  <c r="F19" i="48"/>
  <c r="J19" i="48"/>
  <c r="N19" i="48"/>
  <c r="O17" i="48"/>
  <c r="F19" i="49"/>
  <c r="J19" i="49"/>
  <c r="N19" i="49"/>
  <c r="E13" i="50"/>
  <c r="I13" i="50"/>
  <c r="M13" i="50"/>
  <c r="O11" i="50"/>
  <c r="G19" i="50"/>
  <c r="K19" i="50"/>
  <c r="O17" i="50"/>
  <c r="O12" i="51"/>
  <c r="G19" i="51"/>
  <c r="K19" i="51"/>
  <c r="F19" i="51"/>
  <c r="J19" i="51"/>
  <c r="N19" i="51"/>
  <c r="O18" i="51"/>
  <c r="E13" i="52"/>
  <c r="I13" i="52"/>
  <c r="M13" i="52"/>
  <c r="O8" i="52"/>
  <c r="O12" i="52"/>
  <c r="K19" i="52"/>
  <c r="O8" i="53"/>
  <c r="O12" i="53"/>
  <c r="O18" i="53"/>
  <c r="E13" i="54"/>
  <c r="I13" i="54"/>
  <c r="M13" i="54"/>
  <c r="O8" i="54"/>
  <c r="G19" i="54"/>
  <c r="K19" i="54"/>
  <c r="O18" i="54"/>
  <c r="E13" i="55"/>
  <c r="I13" i="55"/>
  <c r="M13" i="55"/>
  <c r="O8" i="55"/>
  <c r="O12" i="55"/>
  <c r="G19" i="55"/>
  <c r="K19" i="55"/>
  <c r="O18" i="55"/>
  <c r="I13" i="56"/>
  <c r="M13" i="56"/>
  <c r="O8" i="56"/>
  <c r="O12" i="56"/>
  <c r="G19" i="56"/>
  <c r="K19" i="56"/>
  <c r="O18" i="56"/>
  <c r="M13" i="57"/>
  <c r="G19" i="57"/>
  <c r="K19" i="57"/>
  <c r="E13" i="58"/>
  <c r="I13" i="58"/>
  <c r="M13" i="58"/>
  <c r="G19" i="58"/>
  <c r="K19" i="58"/>
  <c r="O18" i="58"/>
  <c r="O8" i="59"/>
  <c r="O18" i="59"/>
  <c r="O8" i="60"/>
  <c r="O17" i="60"/>
  <c r="O8" i="65"/>
  <c r="O12" i="65"/>
  <c r="F13" i="38"/>
  <c r="J13" i="38"/>
  <c r="N13" i="38"/>
  <c r="F13" i="55"/>
  <c r="J13" i="55"/>
  <c r="N13" i="55"/>
  <c r="H19" i="56"/>
  <c r="L19" i="56"/>
  <c r="F13" i="57"/>
  <c r="J13" i="57"/>
  <c r="O8" i="62"/>
  <c r="H13" i="62"/>
  <c r="L13" i="62"/>
  <c r="O18" i="62"/>
  <c r="O7" i="63"/>
  <c r="O11" i="63"/>
  <c r="O17" i="63"/>
  <c r="N13" i="39"/>
  <c r="F13" i="40"/>
  <c r="J13" i="40"/>
  <c r="N13" i="40"/>
  <c r="H19" i="40"/>
  <c r="L19" i="40"/>
  <c r="L19" i="41"/>
  <c r="N13" i="42"/>
  <c r="D19" i="42"/>
  <c r="H19" i="42"/>
  <c r="L19" i="42"/>
  <c r="F13" i="43"/>
  <c r="J13" i="43"/>
  <c r="N13" i="43"/>
  <c r="H19" i="43"/>
  <c r="L19" i="43"/>
  <c r="F13" i="44"/>
  <c r="J13" i="44"/>
  <c r="N13" i="44"/>
  <c r="H19" i="44"/>
  <c r="L19" i="44"/>
  <c r="H19" i="45"/>
  <c r="L19" i="45"/>
  <c r="F13" i="46"/>
  <c r="J13" i="46"/>
  <c r="N13" i="46"/>
  <c r="O15" i="46"/>
  <c r="F13" i="47"/>
  <c r="J13" i="47"/>
  <c r="N13" i="47"/>
  <c r="O15" i="47"/>
  <c r="H19" i="47"/>
  <c r="L19" i="47"/>
  <c r="H19" i="48"/>
  <c r="L19" i="48"/>
  <c r="H19" i="49"/>
  <c r="L19" i="49"/>
  <c r="E19" i="50"/>
  <c r="I19" i="50"/>
  <c r="M19" i="50"/>
  <c r="K13" i="51"/>
  <c r="F13" i="51"/>
  <c r="J13" i="51"/>
  <c r="N13" i="51"/>
  <c r="E19" i="51"/>
  <c r="I19" i="51"/>
  <c r="M19" i="51"/>
  <c r="G13" i="52"/>
  <c r="K13" i="52"/>
  <c r="E19" i="52"/>
  <c r="I19" i="52"/>
  <c r="M19" i="52"/>
  <c r="G13" i="53"/>
  <c r="K13" i="53"/>
  <c r="G13" i="54"/>
  <c r="K13" i="54"/>
  <c r="E13" i="63"/>
  <c r="I13" i="63"/>
  <c r="M13" i="63"/>
  <c r="O7" i="64"/>
  <c r="O10" i="64"/>
  <c r="O17" i="64"/>
  <c r="O10" i="65"/>
  <c r="F19" i="65"/>
  <c r="J19" i="65"/>
  <c r="G19" i="65"/>
  <c r="K19" i="65"/>
  <c r="O16" i="65"/>
  <c r="D13" i="65"/>
  <c r="D19" i="65"/>
  <c r="O11" i="64"/>
  <c r="F19" i="64"/>
  <c r="O16" i="64"/>
  <c r="O15" i="64"/>
  <c r="O9" i="64"/>
  <c r="D13" i="64"/>
  <c r="D19" i="64"/>
  <c r="O18" i="63"/>
  <c r="H19" i="63"/>
  <c r="L19" i="63"/>
  <c r="O8" i="63"/>
  <c r="O9" i="63"/>
  <c r="O12" i="63"/>
  <c r="J13" i="63"/>
  <c r="N13" i="63"/>
  <c r="H13" i="63"/>
  <c r="F13" i="63"/>
  <c r="O10" i="63"/>
  <c r="O15" i="63"/>
  <c r="G19" i="63"/>
  <c r="K19" i="63"/>
  <c r="D13" i="63"/>
  <c r="D19" i="63"/>
  <c r="O16" i="63"/>
  <c r="O9" i="62"/>
  <c r="F19" i="62"/>
  <c r="J19" i="62"/>
  <c r="O17" i="62"/>
  <c r="O12" i="62"/>
  <c r="G13" i="62"/>
  <c r="K13" i="62"/>
  <c r="F13" i="62"/>
  <c r="J13" i="62"/>
  <c r="N13" i="62"/>
  <c r="O15" i="62"/>
  <c r="H19" i="62"/>
  <c r="L19" i="62"/>
  <c r="D13" i="62"/>
  <c r="D19" i="62"/>
  <c r="N19" i="44"/>
  <c r="F19" i="45"/>
  <c r="J19" i="45"/>
  <c r="N19" i="45"/>
  <c r="O12" i="57"/>
  <c r="O18" i="57"/>
  <c r="O8" i="58"/>
  <c r="H13" i="61"/>
  <c r="L13" i="61"/>
  <c r="O9" i="38"/>
  <c r="O15" i="38"/>
  <c r="H19" i="38"/>
  <c r="L19" i="38"/>
  <c r="E13" i="39"/>
  <c r="I13" i="39"/>
  <c r="M13" i="39"/>
  <c r="O8" i="39"/>
  <c r="O11" i="39"/>
  <c r="G19" i="39"/>
  <c r="K19" i="39"/>
  <c r="E13" i="40"/>
  <c r="I13" i="40"/>
  <c r="M13" i="40"/>
  <c r="O8" i="40"/>
  <c r="O12" i="40"/>
  <c r="G19" i="40"/>
  <c r="K19" i="40"/>
  <c r="O18" i="40"/>
  <c r="E13" i="41"/>
  <c r="I13" i="41"/>
  <c r="M13" i="41"/>
  <c r="O8" i="41"/>
  <c r="O12" i="41"/>
  <c r="O18" i="41"/>
  <c r="E13" i="42"/>
  <c r="I13" i="42"/>
  <c r="M13" i="42"/>
  <c r="O8" i="42"/>
  <c r="O11" i="42"/>
  <c r="O12" i="42"/>
  <c r="G19" i="42"/>
  <c r="K19" i="42"/>
  <c r="O17" i="42"/>
  <c r="E13" i="43"/>
  <c r="I13" i="43"/>
  <c r="M13" i="43"/>
  <c r="O8" i="43"/>
  <c r="G19" i="43"/>
  <c r="K19" i="43"/>
  <c r="O18" i="43"/>
  <c r="E13" i="44"/>
  <c r="I13" i="44"/>
  <c r="M13" i="44"/>
  <c r="O8" i="44"/>
  <c r="O12" i="44"/>
  <c r="G19" i="44"/>
  <c r="K19" i="44"/>
  <c r="O18" i="44"/>
  <c r="E13" i="45"/>
  <c r="I13" i="45"/>
  <c r="M13" i="45"/>
  <c r="O8" i="45"/>
  <c r="O12" i="45"/>
  <c r="G19" i="45"/>
  <c r="K19" i="45"/>
  <c r="O18" i="45"/>
  <c r="E13" i="46"/>
  <c r="I13" i="46"/>
  <c r="M13" i="46"/>
  <c r="H19" i="54"/>
  <c r="N13" i="57"/>
  <c r="H19" i="57"/>
  <c r="L19" i="57"/>
  <c r="D19" i="38"/>
  <c r="E19" i="38"/>
  <c r="I19" i="38"/>
  <c r="M19" i="38"/>
  <c r="O16" i="38"/>
  <c r="O9" i="39"/>
  <c r="D19" i="39"/>
  <c r="H19" i="39"/>
  <c r="L19" i="39"/>
  <c r="O18" i="39"/>
  <c r="O9" i="40"/>
  <c r="O15" i="40"/>
  <c r="O9" i="41"/>
  <c r="O9" i="42"/>
  <c r="O18" i="42"/>
  <c r="O9" i="43"/>
  <c r="O9" i="44"/>
  <c r="O9" i="45"/>
  <c r="O9" i="46"/>
  <c r="O7" i="38"/>
  <c r="H13" i="38"/>
  <c r="L13" i="38"/>
  <c r="O11" i="38"/>
  <c r="O17" i="38"/>
  <c r="G13" i="39"/>
  <c r="K13" i="39"/>
  <c r="O10" i="39"/>
  <c r="G13" i="40"/>
  <c r="K13" i="40"/>
  <c r="O10" i="40"/>
  <c r="O16" i="40"/>
  <c r="G13" i="41"/>
  <c r="K13" i="41"/>
  <c r="O10" i="41"/>
  <c r="E19" i="41"/>
  <c r="I19" i="41"/>
  <c r="M19" i="41"/>
  <c r="O16" i="41"/>
  <c r="O10" i="42"/>
  <c r="E19" i="42"/>
  <c r="I19" i="42"/>
  <c r="M19" i="42"/>
  <c r="O16" i="42"/>
  <c r="O10" i="43"/>
  <c r="E19" i="43"/>
  <c r="I19" i="43"/>
  <c r="M19" i="43"/>
  <c r="O16" i="43"/>
  <c r="G13" i="44"/>
  <c r="K13" i="44"/>
  <c r="O10" i="44"/>
  <c r="E19" i="44"/>
  <c r="I19" i="44"/>
  <c r="M19" i="44"/>
  <c r="O16" i="44"/>
  <c r="G13" i="45"/>
  <c r="K13" i="45"/>
  <c r="O10" i="45"/>
  <c r="E19" i="45"/>
  <c r="I19" i="45"/>
  <c r="M19" i="45"/>
  <c r="O16" i="45"/>
  <c r="G13" i="46"/>
  <c r="K13" i="46"/>
  <c r="M13" i="38"/>
  <c r="O8" i="38"/>
  <c r="O12" i="38"/>
  <c r="G19" i="38"/>
  <c r="K19" i="38"/>
  <c r="O7" i="39"/>
  <c r="L13" i="39"/>
  <c r="F19" i="39"/>
  <c r="J19" i="39"/>
  <c r="N19" i="39"/>
  <c r="O17" i="39"/>
  <c r="O7" i="40"/>
  <c r="O11" i="40"/>
  <c r="F19" i="40"/>
  <c r="J19" i="40"/>
  <c r="N19" i="40"/>
  <c r="O7" i="41"/>
  <c r="L13" i="41"/>
  <c r="O11" i="41"/>
  <c r="O7" i="42"/>
  <c r="H13" i="42"/>
  <c r="L13" i="42"/>
  <c r="F19" i="42"/>
  <c r="J19" i="42"/>
  <c r="N19" i="42"/>
  <c r="O7" i="43"/>
  <c r="H13" i="43"/>
  <c r="L13" i="43"/>
  <c r="F19" i="43"/>
  <c r="J19" i="43"/>
  <c r="N19" i="43"/>
  <c r="O17" i="43"/>
  <c r="O7" i="44"/>
  <c r="O17" i="44"/>
  <c r="O7" i="45"/>
  <c r="O17" i="45"/>
  <c r="O8" i="46"/>
  <c r="O17" i="46"/>
  <c r="O11" i="47"/>
  <c r="O17" i="47"/>
  <c r="O7" i="48"/>
  <c r="O11" i="48"/>
  <c r="G19" i="46"/>
  <c r="K19" i="46"/>
  <c r="O18" i="46"/>
  <c r="E13" i="47"/>
  <c r="I13" i="47"/>
  <c r="M13" i="47"/>
  <c r="O8" i="47"/>
  <c r="O12" i="47"/>
  <c r="G19" i="47"/>
  <c r="K19" i="47"/>
  <c r="O12" i="48"/>
  <c r="G19" i="48"/>
  <c r="K19" i="48"/>
  <c r="O18" i="48"/>
  <c r="E13" i="49"/>
  <c r="I13" i="49"/>
  <c r="M13" i="49"/>
  <c r="O8" i="49"/>
  <c r="O12" i="49"/>
  <c r="F13" i="50"/>
  <c r="J13" i="50"/>
  <c r="N13" i="50"/>
  <c r="O8" i="50"/>
  <c r="O9" i="50"/>
  <c r="L19" i="50"/>
  <c r="O15" i="51"/>
  <c r="H19" i="51"/>
  <c r="L19" i="51"/>
  <c r="F13" i="52"/>
  <c r="J13" i="52"/>
  <c r="N13" i="52"/>
  <c r="O9" i="52"/>
  <c r="O15" i="52"/>
  <c r="O15" i="54"/>
  <c r="L19" i="54"/>
  <c r="O15" i="55"/>
  <c r="O9" i="56"/>
  <c r="O15" i="56"/>
  <c r="O9" i="57"/>
  <c r="O9" i="58"/>
  <c r="O9" i="59"/>
  <c r="O15" i="59"/>
  <c r="O9" i="60"/>
  <c r="O12" i="60"/>
  <c r="O15" i="61"/>
  <c r="O9" i="48"/>
  <c r="O15" i="48"/>
  <c r="O9" i="49"/>
  <c r="O15" i="49"/>
  <c r="O10" i="51"/>
  <c r="O16" i="51"/>
  <c r="O10" i="52"/>
  <c r="O16" i="52"/>
  <c r="H19" i="52"/>
  <c r="L19" i="52"/>
  <c r="O10" i="53"/>
  <c r="H19" i="53"/>
  <c r="L19" i="53"/>
  <c r="O10" i="54"/>
  <c r="E19" i="54"/>
  <c r="I19" i="54"/>
  <c r="M19" i="54"/>
  <c r="O16" i="54"/>
  <c r="G13" i="55"/>
  <c r="K13" i="55"/>
  <c r="O10" i="55"/>
  <c r="E19" i="55"/>
  <c r="I19" i="55"/>
  <c r="M19" i="55"/>
  <c r="O16" i="55"/>
  <c r="G13" i="56"/>
  <c r="K13" i="56"/>
  <c r="O10" i="56"/>
  <c r="E19" i="56"/>
  <c r="I19" i="56"/>
  <c r="M19" i="56"/>
  <c r="O16" i="56"/>
  <c r="G13" i="57"/>
  <c r="K13" i="57"/>
  <c r="O10" i="57"/>
  <c r="E19" i="57"/>
  <c r="I19" i="57"/>
  <c r="M19" i="57"/>
  <c r="O16" i="57"/>
  <c r="G13" i="58"/>
  <c r="K13" i="58"/>
  <c r="O10" i="58"/>
  <c r="E19" i="58"/>
  <c r="I19" i="58"/>
  <c r="M19" i="58"/>
  <c r="O10" i="59"/>
  <c r="G13" i="60"/>
  <c r="K13" i="60"/>
  <c r="E19" i="60"/>
  <c r="I19" i="60"/>
  <c r="M19" i="60"/>
  <c r="G13" i="61"/>
  <c r="K13" i="61"/>
  <c r="O10" i="61"/>
  <c r="E19" i="61"/>
  <c r="I19" i="61"/>
  <c r="M19" i="61"/>
  <c r="O16" i="61"/>
  <c r="O10" i="46"/>
  <c r="E19" i="46"/>
  <c r="I19" i="46"/>
  <c r="M19" i="46"/>
  <c r="O16" i="46"/>
  <c r="G13" i="47"/>
  <c r="K13" i="47"/>
  <c r="O10" i="47"/>
  <c r="E19" i="47"/>
  <c r="I19" i="47"/>
  <c r="M19" i="47"/>
  <c r="O16" i="47"/>
  <c r="G13" i="48"/>
  <c r="G20" i="48" s="1"/>
  <c r="K13" i="48"/>
  <c r="K20" i="48" s="1"/>
  <c r="O10" i="48"/>
  <c r="E19" i="48"/>
  <c r="I19" i="48"/>
  <c r="M19" i="48"/>
  <c r="O16" i="48"/>
  <c r="G13" i="49"/>
  <c r="K13" i="49"/>
  <c r="O10" i="49"/>
  <c r="E19" i="49"/>
  <c r="I19" i="49"/>
  <c r="M19" i="49"/>
  <c r="O16" i="49"/>
  <c r="H13" i="50"/>
  <c r="L13" i="50"/>
  <c r="O10" i="50"/>
  <c r="N19" i="50"/>
  <c r="O16" i="50"/>
  <c r="H13" i="51"/>
  <c r="H20" i="51" s="1"/>
  <c r="L13" i="51"/>
  <c r="O11" i="51"/>
  <c r="O17" i="51"/>
  <c r="O7" i="52"/>
  <c r="J19" i="52"/>
  <c r="N19" i="52"/>
  <c r="O17" i="52"/>
  <c r="O9" i="53"/>
  <c r="O7" i="54"/>
  <c r="O11" i="54"/>
  <c r="F19" i="54"/>
  <c r="J19" i="54"/>
  <c r="N19" i="54"/>
  <c r="O17" i="54"/>
  <c r="H13" i="55"/>
  <c r="L13" i="55"/>
  <c r="O11" i="55"/>
  <c r="O17" i="55"/>
  <c r="O7" i="56"/>
  <c r="H13" i="56"/>
  <c r="L13" i="56"/>
  <c r="O11" i="56"/>
  <c r="F19" i="56"/>
  <c r="J19" i="56"/>
  <c r="N19" i="56"/>
  <c r="O7" i="57"/>
  <c r="H13" i="57"/>
  <c r="L13" i="57"/>
  <c r="O11" i="57"/>
  <c r="F19" i="57"/>
  <c r="J19" i="57"/>
  <c r="N19" i="57"/>
  <c r="O17" i="58"/>
  <c r="O7" i="59"/>
  <c r="F19" i="59"/>
  <c r="J19" i="59"/>
  <c r="N19" i="59"/>
  <c r="O7" i="60"/>
  <c r="L13" i="60"/>
  <c r="O11" i="60"/>
  <c r="F19" i="60"/>
  <c r="J19" i="60"/>
  <c r="N19" i="60"/>
  <c r="O7" i="61"/>
  <c r="F19" i="61"/>
  <c r="J19" i="61"/>
  <c r="N19" i="61"/>
  <c r="O17" i="61"/>
  <c r="H19" i="61"/>
  <c r="L19" i="61"/>
  <c r="O11" i="61"/>
  <c r="F13" i="61"/>
  <c r="J13" i="61"/>
  <c r="N13" i="61"/>
  <c r="O9" i="61"/>
  <c r="E13" i="61"/>
  <c r="I13" i="61"/>
  <c r="O8" i="61"/>
  <c r="D19" i="61"/>
  <c r="D13" i="61"/>
  <c r="K19" i="60"/>
  <c r="G19" i="60"/>
  <c r="D19" i="60"/>
  <c r="H19" i="60"/>
  <c r="L19" i="60"/>
  <c r="O18" i="60"/>
  <c r="O16" i="60"/>
  <c r="E13" i="60"/>
  <c r="I13" i="60"/>
  <c r="M13" i="60"/>
  <c r="H13" i="60"/>
  <c r="O10" i="60"/>
  <c r="F13" i="60"/>
  <c r="D13" i="60"/>
  <c r="O15" i="60"/>
  <c r="O12" i="59"/>
  <c r="G13" i="59"/>
  <c r="K13" i="59"/>
  <c r="O11" i="59"/>
  <c r="H13" i="59"/>
  <c r="L13" i="59"/>
  <c r="O17" i="59"/>
  <c r="E19" i="59"/>
  <c r="I19" i="59"/>
  <c r="M19" i="59"/>
  <c r="O16" i="59"/>
  <c r="H19" i="59"/>
  <c r="L19" i="59"/>
  <c r="D19" i="59"/>
  <c r="D13" i="59"/>
  <c r="H19" i="58"/>
  <c r="L19" i="58"/>
  <c r="F19" i="58"/>
  <c r="J19" i="58"/>
  <c r="N19" i="58"/>
  <c r="O16" i="58"/>
  <c r="O15" i="58"/>
  <c r="O12" i="58"/>
  <c r="O11" i="58"/>
  <c r="H13" i="58"/>
  <c r="L13" i="58"/>
  <c r="F13" i="58"/>
  <c r="J13" i="58"/>
  <c r="N13" i="58"/>
  <c r="O7" i="58"/>
  <c r="D13" i="58"/>
  <c r="D19" i="58"/>
  <c r="O17" i="57"/>
  <c r="O15" i="57"/>
  <c r="E13" i="57"/>
  <c r="I13" i="57"/>
  <c r="O8" i="57"/>
  <c r="D13" i="57"/>
  <c r="D19" i="57"/>
  <c r="O17" i="56"/>
  <c r="D13" i="56"/>
  <c r="D19" i="56"/>
  <c r="F19" i="55"/>
  <c r="J19" i="55"/>
  <c r="N19" i="55"/>
  <c r="H19" i="55"/>
  <c r="L19" i="55"/>
  <c r="O9" i="55"/>
  <c r="O7" i="55"/>
  <c r="D13" i="55"/>
  <c r="D19" i="55"/>
  <c r="O12" i="54"/>
  <c r="O9" i="54"/>
  <c r="H13" i="54"/>
  <c r="L13" i="54"/>
  <c r="F13" i="54"/>
  <c r="J13" i="54"/>
  <c r="N13" i="54"/>
  <c r="D13" i="54"/>
  <c r="D19" i="54"/>
  <c r="E19" i="53"/>
  <c r="I19" i="53"/>
  <c r="M19" i="53"/>
  <c r="O17" i="53"/>
  <c r="F19" i="53"/>
  <c r="J19" i="53"/>
  <c r="N19" i="53"/>
  <c r="G19" i="53"/>
  <c r="K19" i="53"/>
  <c r="O16" i="53"/>
  <c r="O11" i="53"/>
  <c r="F13" i="53"/>
  <c r="J13" i="53"/>
  <c r="N13" i="53"/>
  <c r="H13" i="53"/>
  <c r="L13" i="53"/>
  <c r="E13" i="53"/>
  <c r="I13" i="53"/>
  <c r="M13" i="53"/>
  <c r="O7" i="53"/>
  <c r="O15" i="53"/>
  <c r="D13" i="53"/>
  <c r="D19" i="53"/>
  <c r="F19" i="52"/>
  <c r="O18" i="52"/>
  <c r="G19" i="52"/>
  <c r="O11" i="52"/>
  <c r="H13" i="52"/>
  <c r="L13" i="52"/>
  <c r="D13" i="52"/>
  <c r="D19" i="52"/>
  <c r="M13" i="51"/>
  <c r="O9" i="51"/>
  <c r="E13" i="51"/>
  <c r="I13" i="51"/>
  <c r="O8" i="51"/>
  <c r="G13" i="51"/>
  <c r="O7" i="51"/>
  <c r="D13" i="51"/>
  <c r="D19" i="51"/>
  <c r="F19" i="50"/>
  <c r="J19" i="50"/>
  <c r="D19" i="50"/>
  <c r="H19" i="50"/>
  <c r="O18" i="50"/>
  <c r="O12" i="50"/>
  <c r="G13" i="50"/>
  <c r="K13" i="50"/>
  <c r="O7" i="50"/>
  <c r="D13" i="50"/>
  <c r="O15" i="50"/>
  <c r="G19" i="49"/>
  <c r="K19" i="49"/>
  <c r="O18" i="49"/>
  <c r="O17" i="49"/>
  <c r="H13" i="49"/>
  <c r="L13" i="49"/>
  <c r="F13" i="49"/>
  <c r="J13" i="49"/>
  <c r="N13" i="49"/>
  <c r="O11" i="49"/>
  <c r="O7" i="49"/>
  <c r="D13" i="49"/>
  <c r="D19" i="49"/>
  <c r="H13" i="48"/>
  <c r="L13" i="48"/>
  <c r="F13" i="48"/>
  <c r="J13" i="48"/>
  <c r="N13" i="48"/>
  <c r="M13" i="48"/>
  <c r="E13" i="48"/>
  <c r="I13" i="48"/>
  <c r="O8" i="48"/>
  <c r="D13" i="48"/>
  <c r="D19" i="48"/>
  <c r="F19" i="47"/>
  <c r="J19" i="47"/>
  <c r="O18" i="47"/>
  <c r="O9" i="47"/>
  <c r="O7" i="47"/>
  <c r="D13" i="47"/>
  <c r="D19" i="47"/>
  <c r="F19" i="46"/>
  <c r="J19" i="46"/>
  <c r="H19" i="46"/>
  <c r="L19" i="46"/>
  <c r="O7" i="46"/>
  <c r="O12" i="46"/>
  <c r="O11" i="46"/>
  <c r="D13" i="46"/>
  <c r="D19" i="46"/>
  <c r="F13" i="45"/>
  <c r="J13" i="45"/>
  <c r="N13" i="45"/>
  <c r="O11" i="45"/>
  <c r="O15" i="45"/>
  <c r="D13" i="45"/>
  <c r="D19" i="45"/>
  <c r="O15" i="44"/>
  <c r="F19" i="44"/>
  <c r="J19" i="44"/>
  <c r="O11" i="44"/>
  <c r="D13" i="44"/>
  <c r="D19" i="44"/>
  <c r="O15" i="43"/>
  <c r="O12" i="43"/>
  <c r="G13" i="43"/>
  <c r="K13" i="43"/>
  <c r="O11" i="43"/>
  <c r="D13" i="43"/>
  <c r="D19" i="43"/>
  <c r="F13" i="42"/>
  <c r="J13" i="42"/>
  <c r="G13" i="42"/>
  <c r="K13" i="42"/>
  <c r="D13" i="42"/>
  <c r="O15" i="42"/>
  <c r="O17" i="41"/>
  <c r="G19" i="41"/>
  <c r="K19" i="41"/>
  <c r="F19" i="41"/>
  <c r="J19" i="41"/>
  <c r="N19" i="41"/>
  <c r="H19" i="41"/>
  <c r="O15" i="41"/>
  <c r="H13" i="41"/>
  <c r="F13" i="41"/>
  <c r="J13" i="41"/>
  <c r="N13" i="41"/>
  <c r="D13" i="41"/>
  <c r="D19" i="41"/>
  <c r="O17" i="40"/>
  <c r="E19" i="40"/>
  <c r="I19" i="40"/>
  <c r="M19" i="40"/>
  <c r="H13" i="40"/>
  <c r="L13" i="40"/>
  <c r="D13" i="40"/>
  <c r="D19" i="40"/>
  <c r="H13" i="39"/>
  <c r="O12" i="39"/>
  <c r="F13" i="39"/>
  <c r="J13" i="39"/>
  <c r="E19" i="39"/>
  <c r="I19" i="39"/>
  <c r="M19" i="39"/>
  <c r="O16" i="39"/>
  <c r="D13" i="39"/>
  <c r="O15" i="39"/>
  <c r="O18" i="38"/>
  <c r="F19" i="38"/>
  <c r="J19" i="38"/>
  <c r="N19" i="38"/>
  <c r="E13" i="38"/>
  <c r="I13" i="38"/>
  <c r="G13" i="38"/>
  <c r="K13" i="38"/>
  <c r="O10" i="38"/>
  <c r="D13" i="38"/>
  <c r="N18" i="37"/>
  <c r="M18" i="37"/>
  <c r="L18" i="37"/>
  <c r="K18" i="37"/>
  <c r="J18" i="37"/>
  <c r="I18" i="37"/>
  <c r="H18" i="37"/>
  <c r="G18" i="37"/>
  <c r="F18" i="37"/>
  <c r="E18" i="37"/>
  <c r="D18" i="37"/>
  <c r="N17" i="37"/>
  <c r="M17" i="37"/>
  <c r="L17" i="37"/>
  <c r="K17" i="37"/>
  <c r="J17" i="37"/>
  <c r="I17" i="37"/>
  <c r="H17" i="37"/>
  <c r="G17" i="37"/>
  <c r="F17" i="37"/>
  <c r="E17" i="37"/>
  <c r="D17" i="37"/>
  <c r="N16" i="37"/>
  <c r="M16" i="37"/>
  <c r="L16" i="37"/>
  <c r="K16" i="37"/>
  <c r="J16" i="37"/>
  <c r="I16" i="37"/>
  <c r="H16" i="37"/>
  <c r="G16" i="37"/>
  <c r="F16" i="37"/>
  <c r="E16" i="37"/>
  <c r="D16" i="37"/>
  <c r="N15" i="37"/>
  <c r="M15" i="37"/>
  <c r="L15" i="37"/>
  <c r="K15" i="37"/>
  <c r="J15" i="37"/>
  <c r="I15" i="37"/>
  <c r="H15" i="37"/>
  <c r="G15" i="37"/>
  <c r="F15" i="37"/>
  <c r="E15" i="37"/>
  <c r="D15" i="37"/>
  <c r="N12" i="37"/>
  <c r="M12" i="37"/>
  <c r="L12" i="37"/>
  <c r="K12" i="37"/>
  <c r="J12" i="37"/>
  <c r="I12" i="37"/>
  <c r="H12" i="37"/>
  <c r="G12" i="37"/>
  <c r="F12" i="37"/>
  <c r="E12" i="37"/>
  <c r="D12" i="37"/>
  <c r="N11" i="37"/>
  <c r="M11" i="37"/>
  <c r="L11" i="37"/>
  <c r="K11" i="37"/>
  <c r="J11" i="37"/>
  <c r="I11" i="37"/>
  <c r="H11" i="37"/>
  <c r="G11" i="37"/>
  <c r="F11" i="37"/>
  <c r="E11" i="37"/>
  <c r="D11" i="37"/>
  <c r="N10" i="37"/>
  <c r="M10" i="37"/>
  <c r="L10" i="37"/>
  <c r="K10" i="37"/>
  <c r="J10" i="37"/>
  <c r="I10" i="37"/>
  <c r="H10" i="37"/>
  <c r="G10" i="37"/>
  <c r="F10" i="37"/>
  <c r="E10" i="37"/>
  <c r="D10" i="37"/>
  <c r="N9" i="37"/>
  <c r="M9" i="37"/>
  <c r="L9" i="37"/>
  <c r="K9" i="37"/>
  <c r="J9" i="37"/>
  <c r="I9" i="37"/>
  <c r="H9" i="37"/>
  <c r="G9" i="37"/>
  <c r="F9" i="37"/>
  <c r="E9" i="37"/>
  <c r="D9" i="37"/>
  <c r="N8" i="37"/>
  <c r="M8" i="37"/>
  <c r="L8" i="37"/>
  <c r="K8" i="37"/>
  <c r="J8" i="37"/>
  <c r="I8" i="37"/>
  <c r="H8" i="37"/>
  <c r="G8" i="37"/>
  <c r="F8" i="37"/>
  <c r="E8" i="37"/>
  <c r="D8" i="37"/>
  <c r="N7" i="37"/>
  <c r="M7" i="37"/>
  <c r="L7" i="37"/>
  <c r="K7" i="37"/>
  <c r="J7" i="37"/>
  <c r="I7" i="37"/>
  <c r="H7" i="37"/>
  <c r="G7" i="37"/>
  <c r="F7" i="37"/>
  <c r="E7" i="37"/>
  <c r="D7" i="37"/>
  <c r="F2" i="37"/>
  <c r="J14" i="3"/>
  <c r="J52" i="3"/>
  <c r="J53" i="3"/>
  <c r="J32" i="3"/>
  <c r="J13" i="3"/>
  <c r="J54" i="3"/>
  <c r="J51" i="3"/>
  <c r="J47" i="3"/>
  <c r="J20" i="48" l="1"/>
  <c r="E20" i="75"/>
  <c r="G20" i="43"/>
  <c r="I20" i="42"/>
  <c r="N20" i="68"/>
  <c r="K20" i="74"/>
  <c r="N20" i="82"/>
  <c r="F20" i="46"/>
  <c r="M20" i="72"/>
  <c r="G20" i="60"/>
  <c r="E20" i="80"/>
  <c r="N20" i="62"/>
  <c r="I20" i="63"/>
  <c r="K20" i="53"/>
  <c r="G20" i="56"/>
  <c r="L20" i="74"/>
  <c r="G20" i="78"/>
  <c r="I20" i="59"/>
  <c r="M20" i="63"/>
  <c r="F20" i="47"/>
  <c r="H20" i="49"/>
  <c r="M20" i="61"/>
  <c r="G20" i="63"/>
  <c r="M20" i="65"/>
  <c r="N20" i="71"/>
  <c r="M20" i="39"/>
  <c r="N20" i="45"/>
  <c r="I20" i="61"/>
  <c r="J20" i="61"/>
  <c r="M20" i="82"/>
  <c r="N20" i="55"/>
  <c r="F20" i="61"/>
  <c r="N20" i="44"/>
  <c r="J20" i="38"/>
  <c r="H20" i="57"/>
  <c r="K20" i="46"/>
  <c r="E20" i="41"/>
  <c r="F20" i="83"/>
  <c r="L20" i="40"/>
  <c r="J20" i="42"/>
  <c r="J20" i="49"/>
  <c r="I20" i="51"/>
  <c r="N20" i="61"/>
  <c r="J20" i="60"/>
  <c r="L20" i="76"/>
  <c r="H20" i="74"/>
  <c r="I20" i="73"/>
  <c r="J20" i="75"/>
  <c r="E20" i="52"/>
  <c r="E20" i="83"/>
  <c r="M20" i="56"/>
  <c r="I20" i="55"/>
  <c r="E20" i="54"/>
  <c r="M20" i="50"/>
  <c r="H20" i="47"/>
  <c r="J20" i="68"/>
  <c r="L20" i="69"/>
  <c r="H20" i="72"/>
  <c r="J20" i="73"/>
  <c r="F20" i="77"/>
  <c r="N20" i="79"/>
  <c r="N20" i="80"/>
  <c r="H20" i="73"/>
  <c r="I20" i="38"/>
  <c r="K20" i="60"/>
  <c r="I20" i="56"/>
  <c r="E20" i="55"/>
  <c r="I20" i="77"/>
  <c r="L20" i="77"/>
  <c r="H20" i="76"/>
  <c r="E20" i="40"/>
  <c r="N20" i="38"/>
  <c r="F20" i="42"/>
  <c r="J20" i="44"/>
  <c r="E20" i="61"/>
  <c r="H20" i="61"/>
  <c r="L20" i="51"/>
  <c r="K20" i="56"/>
  <c r="G20" i="55"/>
  <c r="K20" i="39"/>
  <c r="N20" i="67"/>
  <c r="F20" i="72"/>
  <c r="L20" i="73"/>
  <c r="K20" i="79"/>
  <c r="L20" i="48"/>
  <c r="H20" i="77"/>
  <c r="H20" i="48"/>
  <c r="J20" i="57"/>
  <c r="K20" i="47"/>
  <c r="M20" i="54"/>
  <c r="F20" i="66"/>
  <c r="F20" i="67"/>
  <c r="J20" i="39"/>
  <c r="G20" i="47"/>
  <c r="L20" i="64"/>
  <c r="F20" i="78"/>
  <c r="I20" i="75"/>
  <c r="E20" i="47"/>
  <c r="I20" i="52"/>
  <c r="N20" i="49"/>
  <c r="N20" i="48"/>
  <c r="H20" i="46"/>
  <c r="N20" i="60"/>
  <c r="F20" i="59"/>
  <c r="F20" i="56"/>
  <c r="H20" i="58"/>
  <c r="K20" i="44"/>
  <c r="J20" i="40"/>
  <c r="I20" i="58"/>
  <c r="I20" i="50"/>
  <c r="I20" i="69"/>
  <c r="M20" i="73"/>
  <c r="I20" i="83"/>
  <c r="E20" i="74"/>
  <c r="F20" i="49"/>
  <c r="K20" i="50"/>
  <c r="M20" i="51"/>
  <c r="M20" i="59"/>
  <c r="F20" i="57"/>
  <c r="O19" i="66"/>
  <c r="E20" i="71"/>
  <c r="H20" i="83"/>
  <c r="G20" i="72"/>
  <c r="N20" i="75"/>
  <c r="N20" i="59"/>
  <c r="N20" i="56"/>
  <c r="L20" i="42"/>
  <c r="L20" i="41"/>
  <c r="K20" i="63"/>
  <c r="L20" i="63"/>
  <c r="F20" i="64"/>
  <c r="H20" i="64"/>
  <c r="H20" i="66"/>
  <c r="J20" i="72"/>
  <c r="N20" i="73"/>
  <c r="N20" i="81"/>
  <c r="G20" i="77"/>
  <c r="H20" i="39"/>
  <c r="F20" i="48"/>
  <c r="J20" i="55"/>
  <c r="M20" i="57"/>
  <c r="G20" i="68"/>
  <c r="L20" i="72"/>
  <c r="E20" i="79"/>
  <c r="E20" i="66"/>
  <c r="H20" i="78"/>
  <c r="F20" i="80"/>
  <c r="L20" i="65"/>
  <c r="K20" i="49"/>
  <c r="H20" i="53"/>
  <c r="I20" i="46"/>
  <c r="M20" i="58"/>
  <c r="G20" i="57"/>
  <c r="L20" i="43"/>
  <c r="F20" i="40"/>
  <c r="F20" i="63"/>
  <c r="L20" i="82"/>
  <c r="K20" i="83"/>
  <c r="G20" i="80"/>
  <c r="M20" i="70"/>
  <c r="K20" i="67"/>
  <c r="G20" i="44"/>
  <c r="H20" i="38"/>
  <c r="G20" i="54"/>
  <c r="N20" i="40"/>
  <c r="F20" i="65"/>
  <c r="E20" i="69"/>
  <c r="N20" i="66"/>
  <c r="L20" i="83"/>
  <c r="F20" i="51"/>
  <c r="F20" i="70"/>
  <c r="H20" i="75"/>
  <c r="K20" i="81"/>
  <c r="M20" i="62"/>
  <c r="M20" i="64"/>
  <c r="K20" i="54"/>
  <c r="N20" i="70"/>
  <c r="F20" i="50"/>
  <c r="K20" i="64"/>
  <c r="G20" i="38"/>
  <c r="G20" i="42"/>
  <c r="I20" i="48"/>
  <c r="H20" i="52"/>
  <c r="M20" i="60"/>
  <c r="L20" i="61"/>
  <c r="E20" i="46"/>
  <c r="G20" i="58"/>
  <c r="N20" i="43"/>
  <c r="J20" i="80"/>
  <c r="N20" i="39"/>
  <c r="J20" i="63"/>
  <c r="G20" i="65"/>
  <c r="E20" i="77"/>
  <c r="F20" i="39"/>
  <c r="G20" i="41"/>
  <c r="G20" i="52"/>
  <c r="N20" i="54"/>
  <c r="I20" i="57"/>
  <c r="L20" i="57"/>
  <c r="H20" i="56"/>
  <c r="I20" i="49"/>
  <c r="M20" i="46"/>
  <c r="K20" i="57"/>
  <c r="F20" i="43"/>
  <c r="N20" i="42"/>
  <c r="H20" i="42"/>
  <c r="M20" i="38"/>
  <c r="G20" i="62"/>
  <c r="K20" i="52"/>
  <c r="L20" i="47"/>
  <c r="J20" i="70"/>
  <c r="G20" i="71"/>
  <c r="J20" i="77"/>
  <c r="I20" i="80"/>
  <c r="G20" i="49"/>
  <c r="I20" i="41"/>
  <c r="G20" i="40"/>
  <c r="E20" i="39"/>
  <c r="O19" i="42"/>
  <c r="M20" i="69"/>
  <c r="N20" i="69"/>
  <c r="J20" i="59"/>
  <c r="L20" i="52"/>
  <c r="J20" i="54"/>
  <c r="H20" i="54"/>
  <c r="H20" i="70"/>
  <c r="K20" i="71"/>
  <c r="F20" i="74"/>
  <c r="J20" i="81"/>
  <c r="G20" i="75"/>
  <c r="O19" i="48"/>
  <c r="E20" i="48"/>
  <c r="F20" i="54"/>
  <c r="G20" i="59"/>
  <c r="G20" i="61"/>
  <c r="J20" i="51"/>
  <c r="K20" i="68"/>
  <c r="I20" i="71"/>
  <c r="H20" i="71"/>
  <c r="G20" i="66"/>
  <c r="F20" i="79"/>
  <c r="J20" i="83"/>
  <c r="I20" i="79"/>
  <c r="K20" i="78"/>
  <c r="G20" i="73"/>
  <c r="E20" i="72"/>
  <c r="K20" i="59"/>
  <c r="E20" i="59"/>
  <c r="I20" i="66"/>
  <c r="L20" i="70"/>
  <c r="F20" i="73"/>
  <c r="J20" i="69"/>
  <c r="K20" i="73"/>
  <c r="E20" i="73"/>
  <c r="F20" i="75"/>
  <c r="M20" i="74"/>
  <c r="K20" i="41"/>
  <c r="K20" i="42"/>
  <c r="J20" i="47"/>
  <c r="E20" i="49"/>
  <c r="K20" i="61"/>
  <c r="H20" i="62"/>
  <c r="F20" i="68"/>
  <c r="J20" i="74"/>
  <c r="G20" i="83"/>
  <c r="K20" i="82"/>
  <c r="L20" i="79"/>
  <c r="I20" i="70"/>
  <c r="G20" i="67"/>
  <c r="I20" i="40"/>
  <c r="G20" i="51"/>
  <c r="E20" i="51"/>
  <c r="M20" i="55"/>
  <c r="K20" i="55"/>
  <c r="I20" i="54"/>
  <c r="M20" i="43"/>
  <c r="I20" i="65"/>
  <c r="N20" i="64"/>
  <c r="J20" i="71"/>
  <c r="O19" i="79"/>
  <c r="J20" i="79"/>
  <c r="N20" i="83"/>
  <c r="M20" i="78"/>
  <c r="J20" i="66"/>
  <c r="K20" i="38"/>
  <c r="O19" i="45"/>
  <c r="F20" i="45"/>
  <c r="L20" i="46"/>
  <c r="L20" i="54"/>
  <c r="L20" i="55"/>
  <c r="I20" i="60"/>
  <c r="J20" i="43"/>
  <c r="K20" i="62"/>
  <c r="L20" i="71"/>
  <c r="N20" i="78"/>
  <c r="M20" i="79"/>
  <c r="I20" i="72"/>
  <c r="G20" i="81"/>
  <c r="I20" i="62"/>
  <c r="G20" i="64"/>
  <c r="H20" i="65"/>
  <c r="K20" i="80"/>
  <c r="I20" i="45"/>
  <c r="M20" i="44"/>
  <c r="M20" i="42"/>
  <c r="J20" i="82"/>
  <c r="M20" i="47"/>
  <c r="I20" i="64"/>
  <c r="I20" i="43"/>
  <c r="L20" i="38"/>
  <c r="N20" i="46"/>
  <c r="F20" i="81"/>
  <c r="M20" i="45"/>
  <c r="K20" i="45"/>
  <c r="K20" i="51"/>
  <c r="L20" i="78"/>
  <c r="L20" i="53"/>
  <c r="O19" i="56"/>
  <c r="L20" i="60"/>
  <c r="K20" i="75"/>
  <c r="H20" i="50"/>
  <c r="H20" i="55"/>
  <c r="L20" i="58"/>
  <c r="F20" i="60"/>
  <c r="M20" i="67"/>
  <c r="M20" i="66"/>
  <c r="M20" i="49"/>
  <c r="I20" i="47"/>
  <c r="E20" i="44"/>
  <c r="E20" i="42"/>
  <c r="M20" i="41"/>
  <c r="K20" i="40"/>
  <c r="G20" i="39"/>
  <c r="I20" i="39"/>
  <c r="F20" i="55"/>
  <c r="K20" i="58"/>
  <c r="E20" i="58"/>
  <c r="M20" i="52"/>
  <c r="K20" i="65"/>
  <c r="J20" i="65"/>
  <c r="E20" i="62"/>
  <c r="L20" i="66"/>
  <c r="F20" i="69"/>
  <c r="M20" i="83"/>
  <c r="E20" i="82"/>
  <c r="M20" i="80"/>
  <c r="I20" i="74"/>
  <c r="F20" i="71"/>
  <c r="E20" i="70"/>
  <c r="E20" i="68"/>
  <c r="M20" i="48"/>
  <c r="L20" i="49"/>
  <c r="O19" i="51"/>
  <c r="I20" i="53"/>
  <c r="G20" i="53"/>
  <c r="O19" i="54"/>
  <c r="L20" i="59"/>
  <c r="L20" i="56"/>
  <c r="I20" i="44"/>
  <c r="E20" i="43"/>
  <c r="L20" i="62"/>
  <c r="E20" i="63"/>
  <c r="N20" i="51"/>
  <c r="E20" i="64"/>
  <c r="H20" i="68"/>
  <c r="O19" i="71"/>
  <c r="N20" i="72"/>
  <c r="O19" i="77"/>
  <c r="M20" i="77"/>
  <c r="J20" i="78"/>
  <c r="O19" i="81"/>
  <c r="O19" i="83"/>
  <c r="M20" i="75"/>
  <c r="G20" i="82"/>
  <c r="K20" i="66"/>
  <c r="M20" i="81"/>
  <c r="I20" i="67"/>
  <c r="F20" i="38"/>
  <c r="H20" i="40"/>
  <c r="F20" i="44"/>
  <c r="J20" i="46"/>
  <c r="G20" i="50"/>
  <c r="F20" i="52"/>
  <c r="E20" i="53"/>
  <c r="N20" i="58"/>
  <c r="E20" i="60"/>
  <c r="N20" i="57"/>
  <c r="J20" i="56"/>
  <c r="L20" i="50"/>
  <c r="O19" i="68"/>
  <c r="O19" i="69"/>
  <c r="N20" i="74"/>
  <c r="N20" i="76"/>
  <c r="K20" i="72"/>
  <c r="I20" i="81"/>
  <c r="K20" i="70"/>
  <c r="M20" i="68"/>
  <c r="E20" i="67"/>
  <c r="E20" i="38"/>
  <c r="M20" i="40"/>
  <c r="J20" i="45"/>
  <c r="O19" i="57"/>
  <c r="E20" i="57"/>
  <c r="E20" i="56"/>
  <c r="E20" i="45"/>
  <c r="N20" i="63"/>
  <c r="N20" i="47"/>
  <c r="E20" i="65"/>
  <c r="J20" i="64"/>
  <c r="J20" i="67"/>
  <c r="H20" i="67"/>
  <c r="M20" i="71"/>
  <c r="O19" i="74"/>
  <c r="G20" i="74"/>
  <c r="H20" i="79"/>
  <c r="H20" i="81"/>
  <c r="K20" i="77"/>
  <c r="I20" i="82"/>
  <c r="E20" i="81"/>
  <c r="G20" i="70"/>
  <c r="I20" i="68"/>
  <c r="O20" i="87"/>
  <c r="E33" i="3" s="1"/>
  <c r="O19" i="44"/>
  <c r="O19" i="52"/>
  <c r="H20" i="59"/>
  <c r="O20" i="85"/>
  <c r="E52" i="3" s="1"/>
  <c r="O20" i="91"/>
  <c r="E17" i="3" s="1"/>
  <c r="N20" i="77"/>
  <c r="K20" i="76"/>
  <c r="L20" i="68"/>
  <c r="O19" i="72"/>
  <c r="O20" i="84"/>
  <c r="E55" i="3" s="1"/>
  <c r="O20" i="86"/>
  <c r="E27" i="3" s="1"/>
  <c r="I20" i="78"/>
  <c r="G20" i="76"/>
  <c r="J20" i="50"/>
  <c r="E20" i="78"/>
  <c r="O20" i="89"/>
  <c r="E53" i="3" s="1"/>
  <c r="O19" i="78"/>
  <c r="O20" i="90"/>
  <c r="E11" i="3" s="1"/>
  <c r="O20" i="88"/>
  <c r="E50" i="3" s="1"/>
  <c r="L20" i="75"/>
  <c r="O19" i="75"/>
  <c r="K20" i="43"/>
  <c r="H20" i="43"/>
  <c r="O19" i="43"/>
  <c r="O13" i="83"/>
  <c r="D20" i="83"/>
  <c r="F20" i="82"/>
  <c r="O19" i="82"/>
  <c r="H20" i="82"/>
  <c r="O13" i="82"/>
  <c r="D20" i="82"/>
  <c r="O13" i="81"/>
  <c r="D20" i="81"/>
  <c r="O19" i="80"/>
  <c r="L20" i="80"/>
  <c r="H20" i="80"/>
  <c r="O13" i="80"/>
  <c r="D20" i="80"/>
  <c r="O13" i="79"/>
  <c r="D20" i="79"/>
  <c r="O13" i="78"/>
  <c r="D20" i="78"/>
  <c r="O13" i="77"/>
  <c r="D20" i="77"/>
  <c r="O19" i="76"/>
  <c r="J20" i="76"/>
  <c r="F20" i="76"/>
  <c r="O13" i="76"/>
  <c r="D20" i="76"/>
  <c r="O13" i="75"/>
  <c r="D20" i="75"/>
  <c r="O13" i="74"/>
  <c r="D20" i="74"/>
  <c r="O19" i="73"/>
  <c r="O13" i="73"/>
  <c r="D20" i="73"/>
  <c r="O13" i="72"/>
  <c r="D20" i="72"/>
  <c r="D20" i="71"/>
  <c r="O13" i="71"/>
  <c r="O19" i="70"/>
  <c r="O13" i="70"/>
  <c r="D20" i="70"/>
  <c r="K20" i="69"/>
  <c r="G20" i="69"/>
  <c r="O13" i="69"/>
  <c r="D20" i="69"/>
  <c r="O13" i="68"/>
  <c r="D20" i="68"/>
  <c r="L20" i="67"/>
  <c r="O19" i="67"/>
  <c r="O13" i="67"/>
  <c r="D20" i="67"/>
  <c r="O13" i="66"/>
  <c r="D20" i="66"/>
  <c r="L20" i="39"/>
  <c r="N20" i="65"/>
  <c r="N20" i="41"/>
  <c r="O19" i="53"/>
  <c r="H20" i="45"/>
  <c r="G20" i="45"/>
  <c r="J20" i="62"/>
  <c r="O19" i="64"/>
  <c r="O19" i="65"/>
  <c r="E20" i="50"/>
  <c r="L20" i="44"/>
  <c r="O19" i="41"/>
  <c r="H20" i="44"/>
  <c r="O19" i="50"/>
  <c r="L20" i="45"/>
  <c r="O13" i="65"/>
  <c r="D20" i="65"/>
  <c r="H20" i="63"/>
  <c r="O13" i="64"/>
  <c r="D20" i="64"/>
  <c r="O19" i="63"/>
  <c r="O13" i="63"/>
  <c r="D20" i="63"/>
  <c r="F20" i="62"/>
  <c r="O19" i="62"/>
  <c r="O13" i="62"/>
  <c r="D20" i="62"/>
  <c r="O16" i="37"/>
  <c r="J20" i="58"/>
  <c r="M20" i="53"/>
  <c r="H20" i="60"/>
  <c r="O19" i="39"/>
  <c r="N20" i="52"/>
  <c r="O19" i="46"/>
  <c r="J20" i="53"/>
  <c r="J20" i="52"/>
  <c r="N20" i="50"/>
  <c r="O19" i="60"/>
  <c r="G20" i="46"/>
  <c r="G13" i="37"/>
  <c r="K13" i="37"/>
  <c r="E19" i="37"/>
  <c r="I19" i="37"/>
  <c r="M19" i="37"/>
  <c r="H19" i="37"/>
  <c r="O19" i="61"/>
  <c r="O13" i="61"/>
  <c r="D20" i="61"/>
  <c r="O13" i="60"/>
  <c r="D20" i="60"/>
  <c r="O19" i="59"/>
  <c r="O13" i="59"/>
  <c r="D20" i="59"/>
  <c r="F20" i="58"/>
  <c r="O19" i="58"/>
  <c r="O13" i="58"/>
  <c r="D20" i="58"/>
  <c r="O13" i="57"/>
  <c r="D20" i="57"/>
  <c r="O13" i="56"/>
  <c r="D20" i="56"/>
  <c r="O19" i="55"/>
  <c r="O13" i="55"/>
  <c r="D20" i="55"/>
  <c r="O13" i="54"/>
  <c r="D20" i="54"/>
  <c r="N20" i="53"/>
  <c r="F20" i="53"/>
  <c r="O13" i="53"/>
  <c r="D20" i="53"/>
  <c r="O13" i="52"/>
  <c r="D20" i="52"/>
  <c r="O13" i="51"/>
  <c r="D20" i="51"/>
  <c r="O13" i="50"/>
  <c r="D20" i="50"/>
  <c r="O19" i="49"/>
  <c r="O13" i="49"/>
  <c r="D20" i="49"/>
  <c r="O13" i="48"/>
  <c r="D20" i="48"/>
  <c r="O19" i="47"/>
  <c r="O13" i="47"/>
  <c r="D20" i="47"/>
  <c r="O13" i="46"/>
  <c r="D20" i="46"/>
  <c r="O13" i="45"/>
  <c r="D20" i="45"/>
  <c r="O13" i="44"/>
  <c r="D20" i="44"/>
  <c r="O13" i="43"/>
  <c r="D20" i="43"/>
  <c r="O13" i="42"/>
  <c r="D20" i="42"/>
  <c r="H20" i="41"/>
  <c r="J20" i="41"/>
  <c r="F20" i="41"/>
  <c r="O13" i="41"/>
  <c r="D20" i="41"/>
  <c r="O19" i="40"/>
  <c r="O13" i="40"/>
  <c r="D20" i="40"/>
  <c r="O13" i="39"/>
  <c r="D20" i="39"/>
  <c r="O19" i="38"/>
  <c r="O13" i="38"/>
  <c r="D20" i="38"/>
  <c r="F19" i="37"/>
  <c r="J19" i="37"/>
  <c r="N19" i="37"/>
  <c r="L19" i="37"/>
  <c r="O11" i="37"/>
  <c r="O17" i="37"/>
  <c r="E13" i="37"/>
  <c r="E20" i="37" s="1"/>
  <c r="I13" i="37"/>
  <c r="I20" i="37" s="1"/>
  <c r="M13" i="37"/>
  <c r="M20" i="37" s="1"/>
  <c r="O12" i="37"/>
  <c r="G19" i="37"/>
  <c r="K19" i="37"/>
  <c r="O18" i="37"/>
  <c r="F13" i="37"/>
  <c r="J13" i="37"/>
  <c r="N13" i="37"/>
  <c r="O15" i="37"/>
  <c r="O7" i="37"/>
  <c r="O8" i="37"/>
  <c r="O9" i="37"/>
  <c r="O10" i="37"/>
  <c r="H13" i="37"/>
  <c r="L13" i="37"/>
  <c r="D13" i="37"/>
  <c r="D19" i="37"/>
  <c r="D16" i="2"/>
  <c r="E16" i="2"/>
  <c r="F16" i="2"/>
  <c r="G16" i="2"/>
  <c r="H16" i="2"/>
  <c r="I16" i="2"/>
  <c r="J16" i="2"/>
  <c r="K16" i="2"/>
  <c r="L16" i="2"/>
  <c r="M16" i="2"/>
  <c r="N16" i="2"/>
  <c r="D17" i="2"/>
  <c r="E17" i="2"/>
  <c r="F17" i="2"/>
  <c r="G17" i="2"/>
  <c r="H17" i="2"/>
  <c r="I17" i="2"/>
  <c r="J17" i="2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E15" i="2"/>
  <c r="F15" i="2"/>
  <c r="G15" i="2"/>
  <c r="H15" i="2"/>
  <c r="I15" i="2"/>
  <c r="J15" i="2"/>
  <c r="K15" i="2"/>
  <c r="L15" i="2"/>
  <c r="M15" i="2"/>
  <c r="N15" i="2"/>
  <c r="D15" i="2"/>
  <c r="D8" i="2"/>
  <c r="E8" i="2"/>
  <c r="F8" i="2"/>
  <c r="G8" i="2"/>
  <c r="H8" i="2"/>
  <c r="I8" i="2"/>
  <c r="J8" i="2"/>
  <c r="K8" i="2"/>
  <c r="L8" i="2"/>
  <c r="M8" i="2"/>
  <c r="N8" i="2"/>
  <c r="D9" i="2"/>
  <c r="E9" i="2"/>
  <c r="F9" i="2"/>
  <c r="G9" i="2"/>
  <c r="H9" i="2"/>
  <c r="I9" i="2"/>
  <c r="J9" i="2"/>
  <c r="K9" i="2"/>
  <c r="L9" i="2"/>
  <c r="M9" i="2"/>
  <c r="N9" i="2"/>
  <c r="D10" i="2"/>
  <c r="E10" i="2"/>
  <c r="F10" i="2"/>
  <c r="G10" i="2"/>
  <c r="H10" i="2"/>
  <c r="I10" i="2"/>
  <c r="J10" i="2"/>
  <c r="K10" i="2"/>
  <c r="L10" i="2"/>
  <c r="M10" i="2"/>
  <c r="N10" i="2"/>
  <c r="D11" i="2"/>
  <c r="E11" i="2"/>
  <c r="F11" i="2"/>
  <c r="G11" i="2"/>
  <c r="H11" i="2"/>
  <c r="I11" i="2"/>
  <c r="J11" i="2"/>
  <c r="K11" i="2"/>
  <c r="L11" i="2"/>
  <c r="M11" i="2"/>
  <c r="N11" i="2"/>
  <c r="D12" i="2"/>
  <c r="E12" i="2"/>
  <c r="F12" i="2"/>
  <c r="G12" i="2"/>
  <c r="H12" i="2"/>
  <c r="I12" i="2"/>
  <c r="J12" i="2"/>
  <c r="K12" i="2"/>
  <c r="L12" i="2"/>
  <c r="M12" i="2"/>
  <c r="N12" i="2"/>
  <c r="E7" i="2"/>
  <c r="F7" i="2"/>
  <c r="G7" i="2"/>
  <c r="H7" i="2"/>
  <c r="I7" i="2"/>
  <c r="J7" i="2"/>
  <c r="K7" i="2"/>
  <c r="L7" i="2"/>
  <c r="M7" i="2"/>
  <c r="N7" i="2"/>
  <c r="D7" i="2"/>
  <c r="J65" i="3"/>
  <c r="J63" i="3"/>
  <c r="J27" i="3"/>
  <c r="J59" i="3"/>
  <c r="J30" i="3"/>
  <c r="J41" i="3"/>
  <c r="J23" i="3"/>
  <c r="J57" i="3"/>
  <c r="J10" i="3"/>
  <c r="J12" i="3"/>
  <c r="J22" i="3"/>
  <c r="J26" i="3"/>
  <c r="J25" i="3"/>
  <c r="J46" i="3"/>
  <c r="J62" i="3"/>
  <c r="J19" i="3"/>
  <c r="J28" i="3"/>
  <c r="J16" i="3"/>
  <c r="J37" i="3"/>
  <c r="J42" i="3"/>
  <c r="J31" i="3"/>
  <c r="J36" i="3"/>
  <c r="J15" i="3"/>
  <c r="J18" i="3"/>
  <c r="J64" i="3"/>
  <c r="J58" i="3"/>
  <c r="J9" i="3"/>
  <c r="J21" i="3"/>
  <c r="J20" i="3"/>
  <c r="J35" i="3"/>
  <c r="J45" i="3"/>
  <c r="J33" i="3"/>
  <c r="J39" i="3"/>
  <c r="J11" i="3"/>
  <c r="J50" i="3"/>
  <c r="J40" i="3"/>
  <c r="J17" i="3"/>
  <c r="J55" i="3"/>
  <c r="J61" i="3"/>
  <c r="J67" i="3"/>
  <c r="J43" i="3"/>
  <c r="J34" i="3"/>
  <c r="J48" i="3"/>
  <c r="J38" i="3"/>
  <c r="J44" i="3"/>
  <c r="J24" i="3"/>
  <c r="O20" i="77" l="1"/>
  <c r="E13" i="3" s="1"/>
  <c r="H20" i="37"/>
  <c r="F19" i="2"/>
  <c r="L19" i="2"/>
  <c r="K20" i="37"/>
  <c r="L20" i="37"/>
  <c r="G20" i="37"/>
  <c r="O20" i="64"/>
  <c r="E51" i="3" s="1"/>
  <c r="O20" i="66"/>
  <c r="E39" i="3" s="1"/>
  <c r="O20" i="70"/>
  <c r="E32" i="3" s="1"/>
  <c r="O20" i="71"/>
  <c r="E35" i="3" s="1"/>
  <c r="O20" i="72"/>
  <c r="E40" i="3" s="1"/>
  <c r="O20" i="67"/>
  <c r="E10" i="3" s="1"/>
  <c r="O20" i="74"/>
  <c r="E64" i="3" s="1"/>
  <c r="O20" i="76"/>
  <c r="E30" i="3" s="1"/>
  <c r="O20" i="81"/>
  <c r="E47" i="3" s="1"/>
  <c r="O20" i="65"/>
  <c r="E63" i="3" s="1"/>
  <c r="O20" i="73"/>
  <c r="E49" i="3" s="1"/>
  <c r="O20" i="79"/>
  <c r="E26" i="3" s="1"/>
  <c r="O20" i="83"/>
  <c r="E61" i="3" s="1"/>
  <c r="O20" i="78"/>
  <c r="E58" i="3" s="1"/>
  <c r="O20" i="75"/>
  <c r="E34" i="3" s="1"/>
  <c r="O20" i="68"/>
  <c r="E54" i="3" s="1"/>
  <c r="O20" i="82"/>
  <c r="E29" i="3" s="1"/>
  <c r="O20" i="80"/>
  <c r="E59" i="3" s="1"/>
  <c r="O20" i="69"/>
  <c r="E14" i="3" s="1"/>
  <c r="K19" i="2"/>
  <c r="O20" i="63"/>
  <c r="E66" i="3" s="1"/>
  <c r="O20" i="62"/>
  <c r="E48" i="3" s="1"/>
  <c r="O20" i="38"/>
  <c r="E45" i="3" s="1"/>
  <c r="O20" i="49"/>
  <c r="E18" i="3" s="1"/>
  <c r="O20" i="57"/>
  <c r="E25" i="3" s="1"/>
  <c r="O20" i="42"/>
  <c r="E16" i="3" s="1"/>
  <c r="O20" i="44"/>
  <c r="E7" i="3" s="1"/>
  <c r="O20" i="46"/>
  <c r="E20" i="3" s="1"/>
  <c r="O20" i="51"/>
  <c r="E12" i="3" s="1"/>
  <c r="O20" i="54"/>
  <c r="E22" i="3" s="1"/>
  <c r="O20" i="60"/>
  <c r="E42" i="3" s="1"/>
  <c r="O20" i="48"/>
  <c r="E36" i="3" s="1"/>
  <c r="O20" i="56"/>
  <c r="E9" i="3" s="1"/>
  <c r="O20" i="59"/>
  <c r="E31" i="3" s="1"/>
  <c r="O20" i="39"/>
  <c r="E65" i="3" s="1"/>
  <c r="O20" i="43"/>
  <c r="E38" i="3" s="1"/>
  <c r="O20" i="45"/>
  <c r="E56" i="3" s="1"/>
  <c r="O20" i="47"/>
  <c r="E21" i="3" s="1"/>
  <c r="O20" i="50"/>
  <c r="E43" i="3" s="1"/>
  <c r="O20" i="52"/>
  <c r="E28" i="3" s="1"/>
  <c r="O20" i="55"/>
  <c r="E62" i="3" s="1"/>
  <c r="O20" i="61"/>
  <c r="E8" i="3" s="1"/>
  <c r="O20" i="40"/>
  <c r="E67" i="3" s="1"/>
  <c r="J20" i="37"/>
  <c r="O20" i="58"/>
  <c r="E15" i="3" s="1"/>
  <c r="O20" i="53"/>
  <c r="E44" i="3" s="1"/>
  <c r="O20" i="41"/>
  <c r="E57" i="3" s="1"/>
  <c r="N19" i="2"/>
  <c r="N20" i="37"/>
  <c r="H19" i="2"/>
  <c r="F20" i="37"/>
  <c r="O19" i="37"/>
  <c r="O13" i="37"/>
  <c r="D20" i="37"/>
  <c r="J13" i="2"/>
  <c r="K13" i="2"/>
  <c r="L13" i="2"/>
  <c r="M19" i="2"/>
  <c r="I19" i="2"/>
  <c r="E19" i="2"/>
  <c r="D19" i="2"/>
  <c r="G19" i="2"/>
  <c r="J19" i="2"/>
  <c r="N13" i="2"/>
  <c r="M13" i="2"/>
  <c r="D13" i="2"/>
  <c r="N13" i="1"/>
  <c r="N7" i="1"/>
  <c r="N22" i="1"/>
  <c r="N21" i="1"/>
  <c r="N20" i="1"/>
  <c r="N19" i="1"/>
  <c r="N16" i="1"/>
  <c r="N15" i="1"/>
  <c r="N14" i="1"/>
  <c r="N10" i="1"/>
  <c r="N9" i="1"/>
  <c r="N23" i="1"/>
  <c r="N12" i="1"/>
  <c r="N8" i="1"/>
  <c r="N11" i="1"/>
  <c r="N5" i="1"/>
  <c r="N4" i="1"/>
  <c r="N6" i="1"/>
  <c r="N18" i="1"/>
  <c r="N17" i="1"/>
  <c r="J56" i="3"/>
  <c r="O20" i="37" l="1"/>
  <c r="E37" i="3" s="1"/>
  <c r="O11" i="2"/>
  <c r="O12" i="1" l="1"/>
  <c r="I13" i="2"/>
  <c r="H13" i="2"/>
  <c r="G13" i="2"/>
  <c r="F13" i="2"/>
  <c r="E13" i="2"/>
  <c r="F2" i="2"/>
  <c r="O20" i="1"/>
  <c r="AH4" i="1"/>
  <c r="O4" i="1"/>
  <c r="O5" i="1"/>
  <c r="O6" i="1"/>
  <c r="O7" i="1"/>
  <c r="O8" i="1"/>
  <c r="O9" i="1"/>
  <c r="O10" i="1"/>
  <c r="O11" i="1"/>
  <c r="O13" i="1"/>
  <c r="O14" i="1"/>
  <c r="O15" i="1"/>
  <c r="O16" i="1"/>
  <c r="O17" i="1"/>
  <c r="O18" i="1"/>
  <c r="O19" i="1"/>
  <c r="O21" i="1"/>
  <c r="O22" i="1"/>
  <c r="O23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A9" i="97" l="1"/>
  <c r="B10" i="97"/>
  <c r="B15" i="97"/>
  <c r="A10" i="97"/>
  <c r="B18" i="97"/>
  <c r="A15" i="97"/>
  <c r="B8" i="97"/>
  <c r="A18" i="97"/>
  <c r="B16" i="97"/>
  <c r="A16" i="97"/>
  <c r="B9" i="97"/>
  <c r="A8" i="97"/>
  <c r="A9" i="96"/>
  <c r="A9" i="95"/>
  <c r="B15" i="94"/>
  <c r="A10" i="94"/>
  <c r="A9" i="93"/>
  <c r="B15" i="92"/>
  <c r="A10" i="92"/>
  <c r="B18" i="94"/>
  <c r="A15" i="94"/>
  <c r="B8" i="94"/>
  <c r="B18" i="92"/>
  <c r="A15" i="92"/>
  <c r="B8" i="92"/>
  <c r="B10" i="96"/>
  <c r="B10" i="95"/>
  <c r="A18" i="94"/>
  <c r="A8" i="94"/>
  <c r="B10" i="93"/>
  <c r="A18" i="92"/>
  <c r="A8" i="92"/>
  <c r="B15" i="96"/>
  <c r="A10" i="96"/>
  <c r="B15" i="95"/>
  <c r="A10" i="95"/>
  <c r="B16" i="94"/>
  <c r="B15" i="93"/>
  <c r="A10" i="93"/>
  <c r="B16" i="92"/>
  <c r="B18" i="96"/>
  <c r="A15" i="96"/>
  <c r="B8" i="96"/>
  <c r="B18" i="95"/>
  <c r="A15" i="95"/>
  <c r="B8" i="95"/>
  <c r="A16" i="94"/>
  <c r="B9" i="94"/>
  <c r="B18" i="93"/>
  <c r="A15" i="93"/>
  <c r="B8" i="93"/>
  <c r="A16" i="92"/>
  <c r="B9" i="92"/>
  <c r="A18" i="96"/>
  <c r="A8" i="96"/>
  <c r="A18" i="95"/>
  <c r="A8" i="95"/>
  <c r="A9" i="94"/>
  <c r="A18" i="93"/>
  <c r="A8" i="93"/>
  <c r="A9" i="92"/>
  <c r="B16" i="96"/>
  <c r="B16" i="95"/>
  <c r="B16" i="93"/>
  <c r="A16" i="96"/>
  <c r="B9" i="96"/>
  <c r="A16" i="95"/>
  <c r="B9" i="95"/>
  <c r="B10" i="94"/>
  <c r="A16" i="93"/>
  <c r="B9" i="93"/>
  <c r="B10" i="92"/>
  <c r="A9" i="91"/>
  <c r="B16" i="90"/>
  <c r="B10" i="89"/>
  <c r="B16" i="88"/>
  <c r="B10" i="87"/>
  <c r="B16" i="86"/>
  <c r="B16" i="84"/>
  <c r="A16" i="90"/>
  <c r="B9" i="90"/>
  <c r="B15" i="89"/>
  <c r="A10" i="89"/>
  <c r="A16" i="88"/>
  <c r="B9" i="88"/>
  <c r="B15" i="87"/>
  <c r="A10" i="87"/>
  <c r="A16" i="86"/>
  <c r="B9" i="86"/>
  <c r="B10" i="85"/>
  <c r="A16" i="84"/>
  <c r="B9" i="84"/>
  <c r="A15" i="87"/>
  <c r="B8" i="87"/>
  <c r="B15" i="85"/>
  <c r="A10" i="85"/>
  <c r="A9" i="84"/>
  <c r="B18" i="85"/>
  <c r="A18" i="85"/>
  <c r="A8" i="85"/>
  <c r="B15" i="84"/>
  <c r="B18" i="88"/>
  <c r="A15" i="88"/>
  <c r="B8" i="88"/>
  <c r="A16" i="85"/>
  <c r="B10" i="91"/>
  <c r="A9" i="90"/>
  <c r="B18" i="89"/>
  <c r="A15" i="89"/>
  <c r="B8" i="89"/>
  <c r="A9" i="88"/>
  <c r="B18" i="87"/>
  <c r="A9" i="86"/>
  <c r="B8" i="85"/>
  <c r="B8" i="90"/>
  <c r="A9" i="89"/>
  <c r="B15" i="91"/>
  <c r="A10" i="91"/>
  <c r="A18" i="89"/>
  <c r="A8" i="89"/>
  <c r="A18" i="87"/>
  <c r="A8" i="87"/>
  <c r="A15" i="85"/>
  <c r="B10" i="84"/>
  <c r="A15" i="84"/>
  <c r="B18" i="91"/>
  <c r="A15" i="91"/>
  <c r="B8" i="91"/>
  <c r="B10" i="90"/>
  <c r="B16" i="89"/>
  <c r="B10" i="88"/>
  <c r="B16" i="87"/>
  <c r="B10" i="86"/>
  <c r="A10" i="84"/>
  <c r="B18" i="90"/>
  <c r="B18" i="86"/>
  <c r="B8" i="86"/>
  <c r="B9" i="85"/>
  <c r="A18" i="91"/>
  <c r="A8" i="91"/>
  <c r="B15" i="90"/>
  <c r="A10" i="90"/>
  <c r="A16" i="89"/>
  <c r="B9" i="89"/>
  <c r="B15" i="88"/>
  <c r="A10" i="88"/>
  <c r="A16" i="87"/>
  <c r="B9" i="87"/>
  <c r="B15" i="86"/>
  <c r="A10" i="86"/>
  <c r="B16" i="85"/>
  <c r="B16" i="91"/>
  <c r="A15" i="90"/>
  <c r="A9" i="87"/>
  <c r="A15" i="86"/>
  <c r="B18" i="84"/>
  <c r="A16" i="91"/>
  <c r="B9" i="91"/>
  <c r="A18" i="90"/>
  <c r="A8" i="90"/>
  <c r="A18" i="88"/>
  <c r="A8" i="88"/>
  <c r="A18" i="86"/>
  <c r="A8" i="86"/>
  <c r="A9" i="85"/>
  <c r="A18" i="84"/>
  <c r="A8" i="84"/>
  <c r="B8" i="84"/>
  <c r="A18" i="83"/>
  <c r="A8" i="83"/>
  <c r="A18" i="81"/>
  <c r="A8" i="81"/>
  <c r="A18" i="79"/>
  <c r="A8" i="79"/>
  <c r="A9" i="78"/>
  <c r="B18" i="77"/>
  <c r="A15" i="77"/>
  <c r="B8" i="77"/>
  <c r="A9" i="76"/>
  <c r="B15" i="75"/>
  <c r="A10" i="75"/>
  <c r="A9" i="74"/>
  <c r="B18" i="73"/>
  <c r="A15" i="73"/>
  <c r="B8" i="73"/>
  <c r="A9" i="72"/>
  <c r="B15" i="71"/>
  <c r="A10" i="71"/>
  <c r="B16" i="70"/>
  <c r="B16" i="83"/>
  <c r="B10" i="82"/>
  <c r="B16" i="81"/>
  <c r="B10" i="80"/>
  <c r="B16" i="79"/>
  <c r="A18" i="77"/>
  <c r="A8" i="77"/>
  <c r="B18" i="75"/>
  <c r="A15" i="75"/>
  <c r="B8" i="75"/>
  <c r="A18" i="73"/>
  <c r="A8" i="73"/>
  <c r="B18" i="71"/>
  <c r="A15" i="71"/>
  <c r="B8" i="71"/>
  <c r="A16" i="83"/>
  <c r="B9" i="83"/>
  <c r="B15" i="82"/>
  <c r="A10" i="82"/>
  <c r="A16" i="81"/>
  <c r="B9" i="81"/>
  <c r="B15" i="80"/>
  <c r="A10" i="80"/>
  <c r="A16" i="79"/>
  <c r="B9" i="79"/>
  <c r="B10" i="78"/>
  <c r="B16" i="77"/>
  <c r="B10" i="76"/>
  <c r="A18" i="75"/>
  <c r="A8" i="75"/>
  <c r="B10" i="74"/>
  <c r="B16" i="73"/>
  <c r="B10" i="72"/>
  <c r="A18" i="71"/>
  <c r="A8" i="71"/>
  <c r="A9" i="83"/>
  <c r="B18" i="82"/>
  <c r="A15" i="82"/>
  <c r="B8" i="82"/>
  <c r="A9" i="81"/>
  <c r="B18" i="80"/>
  <c r="A15" i="80"/>
  <c r="B8" i="80"/>
  <c r="A9" i="79"/>
  <c r="B15" i="78"/>
  <c r="A10" i="78"/>
  <c r="A16" i="77"/>
  <c r="B9" i="77"/>
  <c r="B15" i="76"/>
  <c r="A10" i="76"/>
  <c r="B16" i="75"/>
  <c r="B15" i="74"/>
  <c r="A10" i="74"/>
  <c r="A16" i="73"/>
  <c r="B9" i="73"/>
  <c r="B15" i="72"/>
  <c r="A10" i="72"/>
  <c r="B16" i="71"/>
  <c r="A18" i="82"/>
  <c r="A8" i="82"/>
  <c r="A18" i="80"/>
  <c r="A8" i="80"/>
  <c r="B18" i="78"/>
  <c r="A15" i="78"/>
  <c r="B8" i="78"/>
  <c r="A9" i="77"/>
  <c r="B18" i="76"/>
  <c r="A15" i="76"/>
  <c r="B8" i="76"/>
  <c r="A16" i="75"/>
  <c r="B9" i="75"/>
  <c r="B18" i="74"/>
  <c r="A15" i="74"/>
  <c r="B8" i="74"/>
  <c r="A9" i="73"/>
  <c r="B18" i="72"/>
  <c r="A15" i="72"/>
  <c r="B8" i="72"/>
  <c r="A16" i="71"/>
  <c r="B9" i="71"/>
  <c r="B10" i="83"/>
  <c r="B16" i="82"/>
  <c r="B10" i="81"/>
  <c r="B16" i="80"/>
  <c r="B10" i="79"/>
  <c r="A18" i="78"/>
  <c r="A8" i="78"/>
  <c r="A18" i="76"/>
  <c r="A8" i="76"/>
  <c r="A9" i="75"/>
  <c r="A18" i="74"/>
  <c r="A8" i="74"/>
  <c r="A18" i="72"/>
  <c r="A8" i="72"/>
  <c r="A9" i="71"/>
  <c r="B15" i="70"/>
  <c r="B18" i="83"/>
  <c r="A15" i="83"/>
  <c r="B8" i="83"/>
  <c r="A9" i="82"/>
  <c r="B18" i="81"/>
  <c r="A15" i="81"/>
  <c r="B8" i="81"/>
  <c r="A9" i="80"/>
  <c r="B18" i="79"/>
  <c r="A15" i="79"/>
  <c r="B8" i="79"/>
  <c r="A16" i="78"/>
  <c r="B9" i="78"/>
  <c r="B15" i="77"/>
  <c r="A10" i="77"/>
  <c r="A16" i="76"/>
  <c r="B9" i="76"/>
  <c r="B10" i="75"/>
  <c r="A16" i="74"/>
  <c r="B9" i="74"/>
  <c r="B15" i="73"/>
  <c r="A10" i="73"/>
  <c r="A16" i="72"/>
  <c r="B9" i="72"/>
  <c r="B10" i="71"/>
  <c r="A18" i="70"/>
  <c r="A8" i="70"/>
  <c r="A18" i="68"/>
  <c r="A8" i="68"/>
  <c r="A18" i="66"/>
  <c r="A8" i="66"/>
  <c r="A18" i="65"/>
  <c r="A8" i="65"/>
  <c r="A18" i="63"/>
  <c r="A8" i="63"/>
  <c r="B10" i="61"/>
  <c r="B16" i="60"/>
  <c r="B10" i="59"/>
  <c r="B16" i="58"/>
  <c r="B10" i="57"/>
  <c r="B16" i="56"/>
  <c r="A16" i="80"/>
  <c r="B9" i="80"/>
  <c r="B9" i="70"/>
  <c r="B18" i="69"/>
  <c r="A15" i="68"/>
  <c r="B15" i="67"/>
  <c r="B8" i="67"/>
  <c r="A10" i="66"/>
  <c r="B18" i="65"/>
  <c r="A15" i="64"/>
  <c r="A8" i="64"/>
  <c r="B15" i="63"/>
  <c r="B8" i="63"/>
  <c r="A10" i="62"/>
  <c r="A18" i="61"/>
  <c r="B16" i="61"/>
  <c r="B9" i="61"/>
  <c r="B18" i="60"/>
  <c r="B15" i="59"/>
  <c r="B8" i="59"/>
  <c r="A10" i="58"/>
  <c r="A16" i="56"/>
  <c r="A9" i="56"/>
  <c r="B18" i="55"/>
  <c r="A8" i="55"/>
  <c r="B15" i="81"/>
  <c r="A9" i="70"/>
  <c r="A18" i="69"/>
  <c r="B16" i="69"/>
  <c r="B9" i="69"/>
  <c r="B18" i="68"/>
  <c r="A15" i="67"/>
  <c r="A8" i="67"/>
  <c r="B15" i="66"/>
  <c r="B8" i="66"/>
  <c r="B16" i="65"/>
  <c r="B9" i="65"/>
  <c r="B18" i="64"/>
  <c r="A15" i="63"/>
  <c r="B15" i="62"/>
  <c r="B8" i="62"/>
  <c r="A16" i="61"/>
  <c r="A9" i="61"/>
  <c r="A18" i="60"/>
  <c r="B9" i="60"/>
  <c r="A15" i="59"/>
  <c r="A8" i="59"/>
  <c r="B15" i="58"/>
  <c r="B8" i="58"/>
  <c r="A18" i="55"/>
  <c r="B16" i="55"/>
  <c r="B16" i="76"/>
  <c r="A16" i="70"/>
  <c r="A16" i="69"/>
  <c r="A9" i="69"/>
  <c r="B16" i="68"/>
  <c r="B9" i="68"/>
  <c r="B18" i="67"/>
  <c r="A15" i="66"/>
  <c r="A16" i="65"/>
  <c r="A9" i="65"/>
  <c r="A18" i="64"/>
  <c r="B16" i="64"/>
  <c r="B9" i="64"/>
  <c r="B18" i="63"/>
  <c r="A15" i="62"/>
  <c r="A8" i="62"/>
  <c r="A16" i="60"/>
  <c r="A9" i="60"/>
  <c r="B18" i="59"/>
  <c r="A15" i="58"/>
  <c r="A10" i="81"/>
  <c r="B18" i="70"/>
  <c r="B10" i="70"/>
  <c r="A16" i="68"/>
  <c r="A9" i="68"/>
  <c r="A18" i="67"/>
  <c r="B16" i="67"/>
  <c r="B9" i="67"/>
  <c r="B18" i="66"/>
  <c r="A16" i="64"/>
  <c r="A9" i="64"/>
  <c r="B16" i="63"/>
  <c r="B9" i="63"/>
  <c r="B18" i="62"/>
  <c r="A18" i="59"/>
  <c r="B16" i="59"/>
  <c r="B9" i="59"/>
  <c r="B18" i="58"/>
  <c r="B15" i="57"/>
  <c r="B8" i="57"/>
  <c r="A10" i="56"/>
  <c r="A9" i="55"/>
  <c r="B18" i="54"/>
  <c r="A15" i="54"/>
  <c r="B8" i="54"/>
  <c r="A16" i="82"/>
  <c r="B9" i="82"/>
  <c r="B10" i="77"/>
  <c r="B16" i="72"/>
  <c r="A10" i="70"/>
  <c r="B10" i="69"/>
  <c r="A16" i="67"/>
  <c r="A9" i="67"/>
  <c r="B16" i="66"/>
  <c r="B9" i="66"/>
  <c r="B10" i="65"/>
  <c r="A16" i="63"/>
  <c r="A9" i="63"/>
  <c r="A18" i="62"/>
  <c r="B16" i="62"/>
  <c r="B9" i="62"/>
  <c r="A10" i="61"/>
  <c r="B10" i="60"/>
  <c r="A16" i="59"/>
  <c r="A9" i="59"/>
  <c r="A18" i="58"/>
  <c r="B9" i="58"/>
  <c r="A15" i="57"/>
  <c r="A8" i="57"/>
  <c r="B15" i="56"/>
  <c r="B8" i="56"/>
  <c r="A18" i="54"/>
  <c r="A8" i="54"/>
  <c r="A18" i="52"/>
  <c r="A8" i="52"/>
  <c r="A18" i="50"/>
  <c r="A8" i="50"/>
  <c r="B10" i="49"/>
  <c r="B16" i="48"/>
  <c r="B10" i="47"/>
  <c r="B16" i="46"/>
  <c r="B10" i="45"/>
  <c r="B16" i="44"/>
  <c r="B10" i="43"/>
  <c r="B16" i="42"/>
  <c r="B10" i="41"/>
  <c r="B16" i="40"/>
  <c r="B15" i="83"/>
  <c r="B15" i="79"/>
  <c r="B16" i="78"/>
  <c r="B8" i="70"/>
  <c r="A10" i="69"/>
  <c r="B10" i="68"/>
  <c r="A16" i="66"/>
  <c r="A9" i="66"/>
  <c r="A10" i="65"/>
  <c r="B10" i="64"/>
  <c r="A16" i="62"/>
  <c r="A9" i="62"/>
  <c r="B15" i="61"/>
  <c r="B8" i="61"/>
  <c r="A10" i="60"/>
  <c r="A16" i="58"/>
  <c r="A9" i="58"/>
  <c r="B18" i="57"/>
  <c r="A15" i="56"/>
  <c r="A8" i="56"/>
  <c r="B10" i="55"/>
  <c r="B16" i="54"/>
  <c r="A10" i="83"/>
  <c r="A10" i="79"/>
  <c r="B16" i="74"/>
  <c r="A15" i="69"/>
  <c r="A8" i="69"/>
  <c r="B15" i="68"/>
  <c r="B8" i="68"/>
  <c r="A10" i="67"/>
  <c r="B10" i="66"/>
  <c r="A15" i="65"/>
  <c r="B15" i="64"/>
  <c r="B8" i="64"/>
  <c r="A10" i="63"/>
  <c r="B10" i="62"/>
  <c r="B18" i="61"/>
  <c r="A15" i="60"/>
  <c r="A8" i="60"/>
  <c r="A10" i="59"/>
  <c r="B10" i="58"/>
  <c r="A16" i="57"/>
  <c r="A9" i="57"/>
  <c r="A18" i="56"/>
  <c r="B9" i="56"/>
  <c r="A15" i="55"/>
  <c r="B8" i="55"/>
  <c r="A10" i="68"/>
  <c r="A8" i="58"/>
  <c r="A10" i="57"/>
  <c r="B18" i="56"/>
  <c r="A15" i="53"/>
  <c r="A8" i="53"/>
  <c r="B15" i="52"/>
  <c r="B8" i="52"/>
  <c r="A10" i="51"/>
  <c r="B10" i="50"/>
  <c r="A18" i="47"/>
  <c r="B16" i="47"/>
  <c r="B9" i="47"/>
  <c r="B18" i="46"/>
  <c r="B15" i="45"/>
  <c r="B8" i="45"/>
  <c r="A10" i="44"/>
  <c r="A16" i="42"/>
  <c r="A9" i="42"/>
  <c r="B18" i="41"/>
  <c r="A15" i="40"/>
  <c r="A8" i="40"/>
  <c r="B10" i="39"/>
  <c r="A18" i="38"/>
  <c r="A8" i="38"/>
  <c r="A9" i="38"/>
  <c r="A16" i="50"/>
  <c r="B9" i="48"/>
  <c r="A8" i="47"/>
  <c r="B10" i="67"/>
  <c r="A10" i="55"/>
  <c r="B18" i="53"/>
  <c r="A15" i="52"/>
  <c r="B15" i="51"/>
  <c r="B8" i="51"/>
  <c r="A10" i="50"/>
  <c r="A10" i="49"/>
  <c r="B10" i="48"/>
  <c r="A16" i="47"/>
  <c r="A9" i="47"/>
  <c r="A18" i="46"/>
  <c r="B9" i="46"/>
  <c r="A15" i="45"/>
  <c r="A8" i="45"/>
  <c r="B15" i="44"/>
  <c r="B8" i="44"/>
  <c r="A18" i="41"/>
  <c r="B16" i="41"/>
  <c r="B9" i="41"/>
  <c r="B18" i="40"/>
  <c r="B15" i="39"/>
  <c r="A10" i="39"/>
  <c r="B16" i="38"/>
  <c r="A16" i="38"/>
  <c r="B9" i="38"/>
  <c r="A9" i="40"/>
  <c r="B18" i="39"/>
  <c r="A10" i="54"/>
  <c r="A16" i="49"/>
  <c r="A18" i="48"/>
  <c r="A15" i="47"/>
  <c r="A10" i="40"/>
  <c r="B10" i="73"/>
  <c r="A10" i="64"/>
  <c r="A15" i="61"/>
  <c r="A8" i="61"/>
  <c r="A18" i="57"/>
  <c r="B16" i="57"/>
  <c r="B9" i="54"/>
  <c r="A18" i="53"/>
  <c r="B16" i="53"/>
  <c r="B9" i="53"/>
  <c r="B18" i="52"/>
  <c r="A15" i="51"/>
  <c r="A8" i="51"/>
  <c r="B15" i="50"/>
  <c r="B8" i="50"/>
  <c r="B15" i="49"/>
  <c r="B8" i="49"/>
  <c r="A10" i="48"/>
  <c r="A16" i="46"/>
  <c r="A9" i="46"/>
  <c r="B18" i="45"/>
  <c r="A15" i="44"/>
  <c r="A8" i="44"/>
  <c r="A10" i="43"/>
  <c r="B10" i="42"/>
  <c r="A16" i="41"/>
  <c r="A9" i="41"/>
  <c r="A18" i="40"/>
  <c r="B9" i="40"/>
  <c r="A15" i="39"/>
  <c r="B8" i="39"/>
  <c r="B10" i="52"/>
  <c r="B9" i="43"/>
  <c r="A15" i="70"/>
  <c r="A16" i="55"/>
  <c r="B15" i="54"/>
  <c r="A9" i="54"/>
  <c r="A16" i="53"/>
  <c r="A9" i="53"/>
  <c r="B16" i="52"/>
  <c r="B9" i="52"/>
  <c r="B18" i="51"/>
  <c r="A15" i="50"/>
  <c r="A15" i="49"/>
  <c r="A8" i="49"/>
  <c r="B15" i="48"/>
  <c r="B8" i="48"/>
  <c r="A18" i="45"/>
  <c r="B16" i="45"/>
  <c r="B9" i="45"/>
  <c r="B18" i="44"/>
  <c r="B15" i="43"/>
  <c r="B8" i="43"/>
  <c r="A10" i="42"/>
  <c r="A16" i="40"/>
  <c r="A8" i="39"/>
  <c r="A18" i="43"/>
  <c r="B16" i="43"/>
  <c r="B15" i="41"/>
  <c r="A10" i="38"/>
  <c r="B15" i="69"/>
  <c r="B8" i="69"/>
  <c r="B9" i="57"/>
  <c r="A16" i="52"/>
  <c r="A9" i="52"/>
  <c r="A18" i="51"/>
  <c r="B16" i="51"/>
  <c r="B9" i="51"/>
  <c r="B18" i="50"/>
  <c r="B18" i="49"/>
  <c r="A15" i="48"/>
  <c r="A8" i="48"/>
  <c r="A10" i="47"/>
  <c r="B10" i="46"/>
  <c r="A16" i="45"/>
  <c r="A9" i="45"/>
  <c r="A18" i="44"/>
  <c r="B9" i="44"/>
  <c r="A15" i="43"/>
  <c r="A8" i="43"/>
  <c r="B15" i="42"/>
  <c r="B8" i="42"/>
  <c r="A18" i="39"/>
  <c r="B16" i="39"/>
  <c r="B10" i="63"/>
  <c r="B15" i="60"/>
  <c r="B8" i="60"/>
  <c r="B10" i="56"/>
  <c r="B9" i="55"/>
  <c r="B10" i="54"/>
  <c r="B10" i="53"/>
  <c r="A16" i="51"/>
  <c r="A9" i="51"/>
  <c r="B16" i="50"/>
  <c r="B9" i="50"/>
  <c r="A18" i="49"/>
  <c r="B16" i="49"/>
  <c r="B9" i="49"/>
  <c r="B18" i="48"/>
  <c r="B15" i="47"/>
  <c r="B8" i="47"/>
  <c r="A10" i="46"/>
  <c r="A16" i="44"/>
  <c r="A9" i="44"/>
  <c r="B18" i="43"/>
  <c r="A15" i="42"/>
  <c r="A8" i="42"/>
  <c r="A10" i="41"/>
  <c r="B10" i="40"/>
  <c r="A16" i="39"/>
  <c r="B9" i="39"/>
  <c r="B10" i="38"/>
  <c r="B15" i="65"/>
  <c r="B8" i="65"/>
  <c r="A10" i="53"/>
  <c r="A9" i="49"/>
  <c r="B15" i="46"/>
  <c r="B18" i="42"/>
  <c r="B8" i="41"/>
  <c r="B15" i="55"/>
  <c r="A16" i="54"/>
  <c r="B15" i="53"/>
  <c r="B8" i="53"/>
  <c r="A10" i="52"/>
  <c r="B10" i="51"/>
  <c r="A16" i="48"/>
  <c r="A9" i="48"/>
  <c r="B18" i="47"/>
  <c r="A15" i="46"/>
  <c r="A8" i="46"/>
  <c r="A10" i="45"/>
  <c r="B10" i="44"/>
  <c r="A16" i="43"/>
  <c r="A9" i="43"/>
  <c r="A18" i="42"/>
  <c r="B9" i="42"/>
  <c r="A15" i="41"/>
  <c r="A8" i="41"/>
  <c r="B15" i="40"/>
  <c r="B8" i="40"/>
  <c r="B18" i="38"/>
  <c r="A15" i="38"/>
  <c r="B8" i="38"/>
  <c r="A9" i="50"/>
  <c r="B8" i="46"/>
  <c r="A9" i="39"/>
  <c r="B15" i="38"/>
  <c r="B12" i="97"/>
  <c r="B17" i="97"/>
  <c r="A12" i="97"/>
  <c r="A17" i="97"/>
  <c r="A7" i="97"/>
  <c r="B11" i="97"/>
  <c r="A11" i="97"/>
  <c r="B7" i="97"/>
  <c r="B12" i="96"/>
  <c r="B12" i="95"/>
  <c r="B12" i="93"/>
  <c r="B17" i="96"/>
  <c r="A12" i="96"/>
  <c r="B7" i="96"/>
  <c r="B17" i="95"/>
  <c r="A12" i="95"/>
  <c r="B7" i="95"/>
  <c r="B17" i="93"/>
  <c r="A12" i="93"/>
  <c r="B7" i="93"/>
  <c r="A17" i="96"/>
  <c r="A7" i="96"/>
  <c r="A17" i="95"/>
  <c r="A7" i="95"/>
  <c r="B11" i="94"/>
  <c r="A17" i="93"/>
  <c r="A7" i="93"/>
  <c r="B11" i="92"/>
  <c r="A11" i="94"/>
  <c r="A11" i="92"/>
  <c r="B11" i="96"/>
  <c r="B11" i="95"/>
  <c r="B12" i="94"/>
  <c r="B11" i="93"/>
  <c r="B12" i="92"/>
  <c r="A11" i="96"/>
  <c r="A11" i="95"/>
  <c r="B17" i="94"/>
  <c r="A12" i="94"/>
  <c r="B7" i="94"/>
  <c r="A11" i="93"/>
  <c r="B17" i="92"/>
  <c r="A17" i="94"/>
  <c r="A7" i="94"/>
  <c r="A17" i="92"/>
  <c r="A7" i="92"/>
  <c r="A12" i="92"/>
  <c r="B7" i="92"/>
  <c r="B12" i="91"/>
  <c r="A11" i="90"/>
  <c r="A17" i="89"/>
  <c r="A7" i="89"/>
  <c r="A11" i="88"/>
  <c r="A17" i="87"/>
  <c r="A7" i="87"/>
  <c r="A11" i="86"/>
  <c r="B17" i="85"/>
  <c r="A12" i="85"/>
  <c r="B7" i="85"/>
  <c r="A11" i="84"/>
  <c r="B17" i="91"/>
  <c r="A12" i="91"/>
  <c r="B7" i="91"/>
  <c r="A17" i="85"/>
  <c r="A7" i="85"/>
  <c r="B12" i="86"/>
  <c r="B12" i="84"/>
  <c r="B7" i="86"/>
  <c r="B7" i="84"/>
  <c r="A7" i="86"/>
  <c r="B11" i="85"/>
  <c r="A17" i="84"/>
  <c r="A7" i="84"/>
  <c r="B12" i="89"/>
  <c r="A17" i="91"/>
  <c r="A7" i="91"/>
  <c r="B12" i="90"/>
  <c r="B12" i="88"/>
  <c r="A12" i="84"/>
  <c r="B12" i="87"/>
  <c r="B17" i="90"/>
  <c r="A12" i="90"/>
  <c r="B7" i="90"/>
  <c r="B11" i="89"/>
  <c r="B17" i="88"/>
  <c r="A12" i="88"/>
  <c r="B7" i="88"/>
  <c r="B11" i="87"/>
  <c r="B17" i="86"/>
  <c r="A12" i="86"/>
  <c r="B17" i="84"/>
  <c r="A11" i="91"/>
  <c r="A17" i="90"/>
  <c r="A7" i="90"/>
  <c r="A11" i="89"/>
  <c r="A17" i="88"/>
  <c r="A7" i="88"/>
  <c r="A11" i="87"/>
  <c r="A17" i="86"/>
  <c r="B11" i="91"/>
  <c r="A11" i="85"/>
  <c r="B11" i="90"/>
  <c r="B17" i="89"/>
  <c r="A12" i="89"/>
  <c r="B7" i="89"/>
  <c r="B11" i="88"/>
  <c r="B17" i="87"/>
  <c r="A12" i="87"/>
  <c r="B7" i="87"/>
  <c r="B11" i="86"/>
  <c r="B12" i="85"/>
  <c r="B11" i="84"/>
  <c r="B11" i="83"/>
  <c r="B17" i="82"/>
  <c r="A12" i="82"/>
  <c r="B7" i="82"/>
  <c r="B11" i="81"/>
  <c r="B17" i="80"/>
  <c r="A12" i="80"/>
  <c r="B7" i="80"/>
  <c r="B11" i="79"/>
  <c r="B12" i="78"/>
  <c r="B12" i="76"/>
  <c r="B12" i="74"/>
  <c r="B12" i="72"/>
  <c r="A11" i="83"/>
  <c r="A17" i="82"/>
  <c r="A7" i="82"/>
  <c r="A11" i="81"/>
  <c r="A17" i="80"/>
  <c r="A7" i="80"/>
  <c r="A11" i="79"/>
  <c r="B17" i="78"/>
  <c r="A12" i="78"/>
  <c r="B7" i="78"/>
  <c r="B11" i="77"/>
  <c r="B17" i="76"/>
  <c r="A12" i="76"/>
  <c r="B7" i="76"/>
  <c r="B17" i="74"/>
  <c r="A12" i="74"/>
  <c r="B7" i="74"/>
  <c r="B11" i="73"/>
  <c r="B17" i="72"/>
  <c r="A12" i="72"/>
  <c r="B7" i="72"/>
  <c r="A17" i="78"/>
  <c r="A7" i="78"/>
  <c r="A11" i="77"/>
  <c r="A17" i="76"/>
  <c r="A7" i="76"/>
  <c r="B11" i="75"/>
  <c r="A17" i="74"/>
  <c r="A7" i="74"/>
  <c r="A11" i="73"/>
  <c r="A17" i="72"/>
  <c r="A7" i="72"/>
  <c r="B11" i="71"/>
  <c r="B12" i="83"/>
  <c r="B12" i="81"/>
  <c r="B12" i="79"/>
  <c r="A11" i="75"/>
  <c r="A11" i="71"/>
  <c r="B17" i="70"/>
  <c r="B17" i="83"/>
  <c r="A12" i="83"/>
  <c r="B7" i="83"/>
  <c r="B11" i="82"/>
  <c r="B17" i="81"/>
  <c r="A12" i="81"/>
  <c r="B7" i="81"/>
  <c r="B11" i="80"/>
  <c r="B17" i="79"/>
  <c r="A12" i="79"/>
  <c r="B7" i="79"/>
  <c r="B12" i="77"/>
  <c r="B12" i="73"/>
  <c r="A17" i="70"/>
  <c r="A17" i="83"/>
  <c r="A7" i="83"/>
  <c r="A11" i="82"/>
  <c r="A17" i="81"/>
  <c r="A7" i="81"/>
  <c r="A11" i="80"/>
  <c r="A17" i="79"/>
  <c r="A7" i="79"/>
  <c r="B11" i="78"/>
  <c r="B17" i="77"/>
  <c r="A12" i="77"/>
  <c r="B7" i="77"/>
  <c r="B11" i="76"/>
  <c r="B12" i="75"/>
  <c r="B11" i="74"/>
  <c r="B17" i="73"/>
  <c r="A12" i="73"/>
  <c r="B7" i="73"/>
  <c r="B11" i="72"/>
  <c r="B12" i="71"/>
  <c r="B12" i="82"/>
  <c r="B12" i="80"/>
  <c r="A17" i="75"/>
  <c r="A7" i="75"/>
  <c r="A17" i="71"/>
  <c r="A7" i="71"/>
  <c r="B11" i="70"/>
  <c r="B17" i="69"/>
  <c r="A12" i="69"/>
  <c r="B7" i="69"/>
  <c r="B11" i="68"/>
  <c r="B17" i="67"/>
  <c r="A12" i="67"/>
  <c r="B7" i="67"/>
  <c r="B11" i="66"/>
  <c r="B11" i="65"/>
  <c r="B17" i="64"/>
  <c r="A12" i="64"/>
  <c r="B7" i="64"/>
  <c r="B11" i="63"/>
  <c r="B17" i="62"/>
  <c r="A12" i="62"/>
  <c r="B7" i="62"/>
  <c r="A17" i="61"/>
  <c r="A7" i="61"/>
  <c r="A11" i="60"/>
  <c r="A17" i="59"/>
  <c r="A7" i="59"/>
  <c r="A11" i="58"/>
  <c r="A17" i="57"/>
  <c r="A7" i="57"/>
  <c r="A11" i="56"/>
  <c r="A17" i="55"/>
  <c r="A7" i="73"/>
  <c r="A11" i="69"/>
  <c r="A17" i="66"/>
  <c r="A11" i="65"/>
  <c r="B11" i="64"/>
  <c r="A17" i="62"/>
  <c r="A11" i="61"/>
  <c r="B11" i="60"/>
  <c r="B17" i="58"/>
  <c r="B12" i="57"/>
  <c r="B7" i="57"/>
  <c r="B11" i="55"/>
  <c r="B17" i="54"/>
  <c r="A12" i="54"/>
  <c r="A11" i="74"/>
  <c r="B7" i="70"/>
  <c r="A11" i="68"/>
  <c r="B11" i="67"/>
  <c r="A11" i="64"/>
  <c r="A17" i="58"/>
  <c r="A12" i="57"/>
  <c r="B12" i="56"/>
  <c r="B7" i="56"/>
  <c r="A11" i="55"/>
  <c r="A17" i="54"/>
  <c r="B17" i="75"/>
  <c r="B12" i="70"/>
  <c r="A7" i="70"/>
  <c r="A11" i="67"/>
  <c r="B7" i="65"/>
  <c r="A11" i="63"/>
  <c r="B11" i="62"/>
  <c r="B12" i="61"/>
  <c r="B7" i="61"/>
  <c r="B11" i="59"/>
  <c r="B17" i="71"/>
  <c r="A12" i="70"/>
  <c r="B12" i="69"/>
  <c r="A7" i="69"/>
  <c r="B7" i="68"/>
  <c r="A11" i="66"/>
  <c r="B12" i="65"/>
  <c r="A7" i="65"/>
  <c r="A11" i="62"/>
  <c r="A12" i="61"/>
  <c r="B12" i="60"/>
  <c r="B7" i="60"/>
  <c r="A11" i="59"/>
  <c r="B11" i="58"/>
  <c r="B17" i="56"/>
  <c r="B12" i="55"/>
  <c r="A17" i="77"/>
  <c r="A11" i="76"/>
  <c r="A12" i="75"/>
  <c r="B7" i="75"/>
  <c r="B12" i="68"/>
  <c r="A7" i="68"/>
  <c r="B17" i="65"/>
  <c r="A12" i="65"/>
  <c r="B12" i="64"/>
  <c r="A7" i="64"/>
  <c r="B7" i="63"/>
  <c r="B17" i="61"/>
  <c r="A12" i="60"/>
  <c r="A7" i="60"/>
  <c r="A17" i="56"/>
  <c r="A12" i="55"/>
  <c r="B7" i="55"/>
  <c r="B11" i="54"/>
  <c r="B17" i="53"/>
  <c r="A12" i="53"/>
  <c r="B7" i="53"/>
  <c r="B11" i="52"/>
  <c r="B17" i="51"/>
  <c r="A12" i="51"/>
  <c r="B7" i="51"/>
  <c r="B11" i="50"/>
  <c r="A17" i="49"/>
  <c r="A7" i="49"/>
  <c r="A11" i="48"/>
  <c r="A17" i="47"/>
  <c r="A7" i="47"/>
  <c r="A11" i="46"/>
  <c r="A17" i="45"/>
  <c r="A7" i="45"/>
  <c r="A11" i="44"/>
  <c r="A17" i="43"/>
  <c r="A7" i="43"/>
  <c r="A11" i="42"/>
  <c r="A17" i="41"/>
  <c r="A7" i="41"/>
  <c r="A11" i="40"/>
  <c r="A17" i="39"/>
  <c r="A12" i="71"/>
  <c r="B7" i="71"/>
  <c r="A17" i="69"/>
  <c r="B17" i="68"/>
  <c r="A12" i="68"/>
  <c r="B12" i="67"/>
  <c r="A7" i="67"/>
  <c r="B7" i="66"/>
  <c r="A17" i="65"/>
  <c r="B12" i="63"/>
  <c r="A7" i="63"/>
  <c r="B17" i="60"/>
  <c r="B12" i="59"/>
  <c r="B7" i="59"/>
  <c r="B11" i="57"/>
  <c r="B17" i="55"/>
  <c r="A7" i="55"/>
  <c r="A11" i="54"/>
  <c r="A11" i="78"/>
  <c r="A11" i="70"/>
  <c r="B11" i="69"/>
  <c r="A17" i="67"/>
  <c r="B17" i="66"/>
  <c r="A12" i="66"/>
  <c r="A17" i="63"/>
  <c r="B11" i="61"/>
  <c r="B17" i="59"/>
  <c r="A12" i="58"/>
  <c r="A7" i="58"/>
  <c r="B12" i="54"/>
  <c r="A11" i="72"/>
  <c r="A17" i="68"/>
  <c r="B12" i="62"/>
  <c r="A7" i="62"/>
  <c r="B11" i="53"/>
  <c r="A17" i="51"/>
  <c r="B17" i="50"/>
  <c r="A12" i="50"/>
  <c r="A12" i="49"/>
  <c r="B12" i="48"/>
  <c r="B7" i="48"/>
  <c r="A11" i="47"/>
  <c r="B11" i="46"/>
  <c r="B17" i="44"/>
  <c r="B12" i="43"/>
  <c r="B7" i="43"/>
  <c r="B11" i="41"/>
  <c r="B17" i="39"/>
  <c r="A7" i="39"/>
  <c r="B11" i="38"/>
  <c r="B7" i="44"/>
  <c r="B12" i="39"/>
  <c r="A7" i="77"/>
  <c r="B11" i="56"/>
  <c r="A11" i="53"/>
  <c r="A17" i="50"/>
  <c r="B17" i="49"/>
  <c r="A12" i="48"/>
  <c r="A7" i="48"/>
  <c r="A17" i="44"/>
  <c r="A12" i="43"/>
  <c r="B12" i="42"/>
  <c r="B7" i="42"/>
  <c r="A11" i="41"/>
  <c r="B11" i="40"/>
  <c r="A11" i="38"/>
  <c r="B12" i="38"/>
  <c r="A17" i="73"/>
  <c r="A17" i="64"/>
  <c r="A12" i="59"/>
  <c r="B7" i="54"/>
  <c r="A11" i="52"/>
  <c r="B11" i="51"/>
  <c r="B17" i="48"/>
  <c r="B12" i="47"/>
  <c r="B7" i="47"/>
  <c r="B11" i="45"/>
  <c r="B17" i="43"/>
  <c r="A12" i="42"/>
  <c r="A7" i="42"/>
  <c r="B17" i="57"/>
  <c r="A12" i="52"/>
  <c r="B7" i="50"/>
  <c r="B12" i="44"/>
  <c r="B12" i="58"/>
  <c r="A7" i="54"/>
  <c r="A11" i="51"/>
  <c r="A17" i="48"/>
  <c r="A12" i="47"/>
  <c r="B12" i="46"/>
  <c r="B7" i="46"/>
  <c r="A11" i="45"/>
  <c r="B11" i="44"/>
  <c r="B17" i="42"/>
  <c r="B12" i="41"/>
  <c r="B7" i="41"/>
  <c r="B11" i="39"/>
  <c r="A17" i="46"/>
  <c r="B17" i="40"/>
  <c r="B12" i="66"/>
  <c r="A7" i="66"/>
  <c r="B17" i="63"/>
  <c r="B7" i="58"/>
  <c r="A11" i="57"/>
  <c r="B12" i="53"/>
  <c r="A7" i="53"/>
  <c r="B7" i="52"/>
  <c r="A11" i="50"/>
  <c r="B11" i="49"/>
  <c r="B17" i="47"/>
  <c r="A12" i="46"/>
  <c r="A7" i="46"/>
  <c r="A17" i="42"/>
  <c r="A12" i="41"/>
  <c r="B12" i="40"/>
  <c r="B7" i="40"/>
  <c r="A11" i="39"/>
  <c r="B17" i="38"/>
  <c r="A12" i="38"/>
  <c r="B7" i="38"/>
  <c r="A12" i="56"/>
  <c r="B12" i="52"/>
  <c r="A7" i="52"/>
  <c r="A11" i="49"/>
  <c r="B11" i="48"/>
  <c r="B17" i="46"/>
  <c r="B12" i="45"/>
  <c r="B7" i="45"/>
  <c r="B11" i="43"/>
  <c r="B17" i="41"/>
  <c r="A12" i="40"/>
  <c r="A7" i="40"/>
  <c r="A17" i="38"/>
  <c r="A7" i="38"/>
  <c r="A12" i="63"/>
  <c r="A17" i="53"/>
  <c r="A12" i="45"/>
  <c r="B11" i="42"/>
  <c r="A7" i="56"/>
  <c r="A17" i="52"/>
  <c r="B12" i="50"/>
  <c r="A7" i="50"/>
  <c r="B12" i="49"/>
  <c r="B7" i="49"/>
  <c r="B11" i="47"/>
  <c r="B17" i="45"/>
  <c r="A12" i="44"/>
  <c r="A7" i="44"/>
  <c r="A17" i="40"/>
  <c r="A12" i="39"/>
  <c r="B7" i="39"/>
  <c r="A17" i="60"/>
  <c r="B17" i="52"/>
  <c r="B12" i="51"/>
  <c r="A7" i="51"/>
  <c r="A11" i="43"/>
  <c r="B17" i="37"/>
  <c r="A12" i="37"/>
  <c r="B11" i="37"/>
  <c r="B7" i="37"/>
  <c r="A12" i="2"/>
  <c r="A17" i="37"/>
  <c r="A11" i="37"/>
  <c r="A7" i="37"/>
  <c r="A7" i="2"/>
  <c r="B12" i="37"/>
  <c r="A11" i="2"/>
  <c r="A17" i="2"/>
  <c r="B11" i="2"/>
  <c r="B12" i="2"/>
  <c r="B17" i="2"/>
  <c r="B7" i="2"/>
  <c r="A18" i="37"/>
  <c r="A8" i="37"/>
  <c r="B16" i="37"/>
  <c r="B10" i="37"/>
  <c r="A8" i="2"/>
  <c r="A15" i="2"/>
  <c r="A10" i="2"/>
  <c r="A18" i="2"/>
  <c r="A16" i="37"/>
  <c r="B15" i="37"/>
  <c r="A10" i="37"/>
  <c r="B9" i="37"/>
  <c r="A9" i="2"/>
  <c r="A16" i="2"/>
  <c r="B18" i="37"/>
  <c r="A15" i="37"/>
  <c r="A9" i="37"/>
  <c r="B8" i="37"/>
  <c r="B15" i="2"/>
  <c r="B16" i="2"/>
  <c r="B8" i="2"/>
  <c r="B9" i="2"/>
  <c r="B18" i="2"/>
  <c r="B10" i="2"/>
  <c r="O7" i="2"/>
  <c r="O15" i="2"/>
  <c r="O12" i="2"/>
  <c r="O16" i="2"/>
  <c r="O9" i="2"/>
  <c r="O18" i="2"/>
  <c r="O10" i="2"/>
  <c r="O8" i="2"/>
  <c r="O17" i="2"/>
  <c r="AF4" i="1"/>
  <c r="AE4" i="1"/>
  <c r="O3" i="48" l="1"/>
  <c r="O3" i="81"/>
  <c r="O3" i="44"/>
  <c r="O3" i="40"/>
  <c r="K3" i="40"/>
  <c r="K3" i="47"/>
  <c r="O3" i="68"/>
  <c r="K3" i="69"/>
  <c r="O3" i="56"/>
  <c r="K3" i="46"/>
  <c r="K3" i="50"/>
  <c r="O3" i="63"/>
  <c r="O3" i="76"/>
  <c r="K3" i="78"/>
  <c r="K3" i="88"/>
  <c r="K3" i="91"/>
  <c r="O3" i="87"/>
  <c r="O3" i="62"/>
  <c r="K3" i="53"/>
  <c r="K3" i="70"/>
  <c r="O3" i="53"/>
  <c r="K3" i="52"/>
  <c r="O3" i="61"/>
  <c r="K3" i="79"/>
  <c r="K3" i="83"/>
  <c r="O3" i="60"/>
  <c r="O3" i="73"/>
  <c r="O3" i="82"/>
  <c r="K3" i="80"/>
  <c r="K3" i="94"/>
  <c r="O3" i="95"/>
  <c r="K3" i="97"/>
  <c r="O3" i="43"/>
  <c r="K3" i="75"/>
  <c r="O3" i="90"/>
  <c r="O3" i="92"/>
  <c r="O3" i="52"/>
  <c r="K3" i="68"/>
  <c r="K3" i="71"/>
  <c r="O3" i="49"/>
  <c r="K3" i="60"/>
  <c r="K3" i="77"/>
  <c r="K3" i="96"/>
  <c r="O3" i="39"/>
  <c r="K3" i="63"/>
  <c r="K3" i="65"/>
  <c r="O3" i="57"/>
  <c r="K3" i="62"/>
  <c r="O3" i="72"/>
  <c r="K3" i="87"/>
  <c r="K3" i="84"/>
  <c r="O3" i="97"/>
  <c r="K3" i="92"/>
  <c r="O3" i="69"/>
  <c r="K3" i="56"/>
  <c r="K3" i="74"/>
  <c r="O3" i="86"/>
  <c r="O3" i="96"/>
  <c r="K3" i="48"/>
  <c r="O3" i="55"/>
  <c r="K3" i="49"/>
  <c r="K3" i="45"/>
  <c r="K3" i="38"/>
  <c r="O3" i="46"/>
  <c r="K3" i="41"/>
  <c r="O3" i="42"/>
  <c r="K3" i="66"/>
  <c r="O3" i="45"/>
  <c r="O3" i="64"/>
  <c r="K3" i="67"/>
  <c r="O3" i="71"/>
  <c r="K3" i="73"/>
  <c r="O3" i="83"/>
  <c r="O3" i="78"/>
  <c r="K3" i="82"/>
  <c r="K3" i="86"/>
  <c r="O3" i="89"/>
  <c r="K3" i="93"/>
  <c r="K3" i="39"/>
  <c r="K3" i="58"/>
  <c r="K3" i="54"/>
  <c r="K3" i="42"/>
  <c r="O3" i="67"/>
  <c r="K3" i="51"/>
  <c r="K3" i="55"/>
  <c r="O3" i="70"/>
  <c r="K3" i="81"/>
  <c r="K3" i="76"/>
  <c r="O3" i="80"/>
  <c r="K3" i="90"/>
  <c r="K3" i="85"/>
  <c r="O3" i="93"/>
  <c r="O3" i="91"/>
  <c r="O3" i="51"/>
  <c r="O3" i="41"/>
  <c r="O3" i="65"/>
  <c r="K3" i="57"/>
  <c r="O3" i="59"/>
  <c r="O3" i="75"/>
  <c r="O3" i="79"/>
  <c r="O3" i="74"/>
  <c r="K3" i="72"/>
  <c r="O3" i="94"/>
  <c r="K3" i="44"/>
  <c r="O3" i="50"/>
  <c r="O3" i="38"/>
  <c r="O3" i="54"/>
  <c r="K3" i="43"/>
  <c r="K3" i="59"/>
  <c r="O3" i="66"/>
  <c r="O3" i="77"/>
  <c r="O3" i="58"/>
  <c r="O3" i="47"/>
  <c r="K3" i="61"/>
  <c r="K3" i="64"/>
  <c r="K3" i="89"/>
  <c r="O3" i="88"/>
  <c r="O3" i="84"/>
  <c r="O3" i="85"/>
  <c r="K3" i="95"/>
  <c r="K3" i="2"/>
  <c r="O3" i="37"/>
  <c r="K3" i="37"/>
  <c r="O3" i="2"/>
  <c r="O19" i="2"/>
  <c r="K20" i="2"/>
  <c r="L20" i="2"/>
  <c r="N20" i="2"/>
  <c r="M20" i="2"/>
  <c r="F20" i="2"/>
  <c r="I20" i="2"/>
  <c r="J20" i="2"/>
  <c r="H20" i="2"/>
  <c r="E20" i="2"/>
  <c r="G20" i="2"/>
  <c r="O13" i="2"/>
  <c r="D20" i="2"/>
  <c r="AG4" i="1"/>
  <c r="J49" i="3"/>
  <c r="O20" i="2" l="1"/>
  <c r="E6" i="3" s="1"/>
</calcChain>
</file>

<file path=xl/sharedStrings.xml><?xml version="1.0" encoding="utf-8"?>
<sst xmlns="http://schemas.openxmlformats.org/spreadsheetml/2006/main" count="1887" uniqueCount="113">
  <si>
    <t>Andrea Hougaard</t>
  </si>
  <si>
    <t>Adam Wilhjelm</t>
  </si>
  <si>
    <t>Albert Navarro</t>
  </si>
  <si>
    <t>Piger</t>
  </si>
  <si>
    <t>Drenge</t>
  </si>
  <si>
    <t>Casper Wiklund</t>
  </si>
  <si>
    <t>Kampe</t>
  </si>
  <si>
    <t>Kathrine Hagen</t>
  </si>
  <si>
    <t>Spiller</t>
  </si>
  <si>
    <t>Navn</t>
  </si>
  <si>
    <t>Points piger</t>
  </si>
  <si>
    <t>Points drenge</t>
  </si>
  <si>
    <t>Player of the week</t>
  </si>
  <si>
    <t>Points</t>
  </si>
  <si>
    <t>Sebastian Hejrskov</t>
  </si>
  <si>
    <t>Ranking</t>
  </si>
  <si>
    <t>Total</t>
  </si>
  <si>
    <t>Players with the same punctuation</t>
  </si>
  <si>
    <t>ID</t>
  </si>
  <si>
    <t>D</t>
  </si>
  <si>
    <t>P</t>
  </si>
  <si>
    <t>D/P</t>
  </si>
  <si>
    <t>Group</t>
  </si>
  <si>
    <t>Managers</t>
  </si>
  <si>
    <t>Sidste kamp</t>
  </si>
  <si>
    <t>Point i alt</t>
  </si>
  <si>
    <t>RANKING</t>
  </si>
  <si>
    <t>POINTS</t>
  </si>
  <si>
    <t>MEST ANVENDTE SPILLER</t>
  </si>
  <si>
    <t>MENU</t>
  </si>
  <si>
    <t>DRØMMEHOLD</t>
  </si>
  <si>
    <t>LBK</t>
  </si>
  <si>
    <t>Gå til</t>
  </si>
  <si>
    <t>Hvis du vil se dit hold - klik på dit navn</t>
  </si>
  <si>
    <t>Actual Ranking</t>
  </si>
  <si>
    <t>Sebastian Strarup</t>
  </si>
  <si>
    <t>Julie Nielsen</t>
  </si>
  <si>
    <t>Johan Hede</t>
  </si>
  <si>
    <t>RANKINGS</t>
  </si>
  <si>
    <t>Gange</t>
  </si>
  <si>
    <t>Jannik Due</t>
  </si>
  <si>
    <t>Lars Klintrup</t>
  </si>
  <si>
    <t>Martin Due</t>
  </si>
  <si>
    <t>Martin Kjellerup</t>
  </si>
  <si>
    <t>Morten Sikjær</t>
  </si>
  <si>
    <t>Nicolai Juulsager</t>
  </si>
  <si>
    <t>Niels Lillelund</t>
  </si>
  <si>
    <t>Andreas Konradsen</t>
  </si>
  <si>
    <t>Johannes Dyerberg</t>
  </si>
  <si>
    <t>Jonathan Greisen</t>
  </si>
  <si>
    <t>Mads Jørgensen</t>
  </si>
  <si>
    <t>Magnus Hede</t>
  </si>
  <si>
    <t>Martin Scholkmann</t>
  </si>
  <si>
    <t>Oliver Hey</t>
  </si>
  <si>
    <t>Oskar Hagen</t>
  </si>
  <si>
    <t>Peter Torp</t>
  </si>
  <si>
    <t>Troels Elting</t>
  </si>
  <si>
    <t>Christina Rindshøj</t>
  </si>
  <si>
    <t>Josephine Holst</t>
  </si>
  <si>
    <t>Marie Falk</t>
  </si>
  <si>
    <t>Michelle Skov Jensen</t>
  </si>
  <si>
    <t>Mille Nielsen</t>
  </si>
  <si>
    <t>Anna Engelhardt</t>
  </si>
  <si>
    <t>Alma Petersen</t>
  </si>
  <si>
    <t>Caja Olsen</t>
  </si>
  <si>
    <t>Dorte Engelhardt</t>
  </si>
  <si>
    <t>Mathilde Kongshammer</t>
  </si>
  <si>
    <t>Number of U17</t>
  </si>
  <si>
    <t>U17</t>
  </si>
  <si>
    <t>Group distribution</t>
  </si>
  <si>
    <t>Toke Hougaard</t>
  </si>
  <si>
    <t>Tanja Tot Harboe</t>
  </si>
  <si>
    <t>Maja Tot Harboe</t>
  </si>
  <si>
    <t>Jonas Tot Harboe</t>
  </si>
  <si>
    <t>Solveig Winther</t>
  </si>
  <si>
    <t>Claus Engelhardt</t>
  </si>
  <si>
    <t>Maries Drømmehold</t>
  </si>
  <si>
    <t>Thomas Blok</t>
  </si>
  <si>
    <t>Bertram Engelhardt</t>
  </si>
  <si>
    <t>Andreas Mads Johannes</t>
  </si>
  <si>
    <t>Hattrick</t>
  </si>
  <si>
    <t>Raphael</t>
  </si>
  <si>
    <t>Frederik Greisen</t>
  </si>
  <si>
    <t>Kasper Liu</t>
  </si>
  <si>
    <t>Magnus Tang</t>
  </si>
  <si>
    <t>Lucas Dittmer</t>
  </si>
  <si>
    <t>Lars Gottlieb</t>
  </si>
  <si>
    <t>Magnus Kongshammer</t>
  </si>
  <si>
    <t>Christian Jansson</t>
  </si>
  <si>
    <t>Andreas Hougaard</t>
  </si>
  <si>
    <t>Magnus tang</t>
  </si>
  <si>
    <t>Peter Arvedsen</t>
  </si>
  <si>
    <t>Marcus Rindshøj</t>
  </si>
  <si>
    <t>Frederik Holmgaard</t>
  </si>
  <si>
    <t>Vilma Pedersen</t>
  </si>
  <si>
    <t>Signe Paludan</t>
  </si>
  <si>
    <t>USERS</t>
  </si>
  <si>
    <t>Morten Munch</t>
  </si>
  <si>
    <t>Munchens lejesvende</t>
  </si>
  <si>
    <t>Per Brask</t>
  </si>
  <si>
    <t>Simon Olsen</t>
  </si>
  <si>
    <t>Morten Olsen</t>
  </si>
  <si>
    <t>Philip Hey</t>
  </si>
  <si>
    <t>Charlotte Kongshammer</t>
  </si>
  <si>
    <t>Casper Hincheli</t>
  </si>
  <si>
    <t>Therese Thomsen</t>
  </si>
  <si>
    <t>Lyngbys helte</t>
  </si>
  <si>
    <t>Lotte Spanggaard</t>
  </si>
  <si>
    <t>Oscar Hougaard</t>
  </si>
  <si>
    <t>Mathias Friis</t>
  </si>
  <si>
    <t>Maximilian Andersen</t>
  </si>
  <si>
    <t>LA LIGA</t>
  </si>
  <si>
    <t>Sidste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</si>
</sst>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1" applyFont="1" applyFill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0" xfId="1" applyFont="1" applyAlignment="1" applyProtection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left"/>
    </xf>
    <xf numFmtId="164" fontId="0" fillId="0" borderId="0" xfId="0" applyNumberFormat="1" applyProtection="1">
      <protection hidden="1"/>
    </xf>
    <xf numFmtId="0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0" fillId="0" borderId="9" xfId="0" applyBorder="1" applyAlignment="1">
      <alignment horizontal="center"/>
    </xf>
    <xf numFmtId="0" fontId="1" fillId="3" borderId="0" xfId="1" applyFon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5" xfId="0" applyFont="1" applyBorder="1"/>
    <xf numFmtId="0" fontId="2" fillId="0" borderId="1" xfId="0" applyFont="1" applyFill="1" applyBorder="1"/>
    <xf numFmtId="0" fontId="12" fillId="0" borderId="8" xfId="0" applyFont="1" applyBorder="1"/>
    <xf numFmtId="0" fontId="12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3" fillId="0" borderId="0" xfId="1" applyFont="1" applyAlignment="1" applyProtection="1"/>
    <xf numFmtId="0" fontId="13" fillId="0" borderId="0" xfId="1" applyFont="1" applyFill="1" applyBorder="1" applyAlignment="1" applyProtection="1"/>
    <xf numFmtId="0" fontId="0" fillId="0" borderId="0" xfId="0" applyFont="1" applyBorder="1"/>
    <xf numFmtId="0" fontId="13" fillId="0" borderId="0" xfId="1" applyFont="1" applyBorder="1" applyAlignment="1" applyProtection="1"/>
    <xf numFmtId="0" fontId="0" fillId="0" borderId="0" xfId="0" applyBorder="1"/>
    <xf numFmtId="0" fontId="12" fillId="0" borderId="0" xfId="0" applyFont="1" applyBorder="1"/>
    <xf numFmtId="0" fontId="0" fillId="0" borderId="0" xfId="0" applyBorder="1" applyProtection="1"/>
    <xf numFmtId="0" fontId="0" fillId="0" borderId="0" xfId="0" applyFont="1" applyBorder="1" applyProtection="1"/>
    <xf numFmtId="0" fontId="7" fillId="0" borderId="0" xfId="0" applyFont="1" applyBorder="1"/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1" applyFont="1" applyBorder="1" applyAlignment="1" applyProtection="1">
      <alignment horizontal="left"/>
    </xf>
    <xf numFmtId="0" fontId="13" fillId="0" borderId="0" xfId="1" quotePrefix="1" applyFont="1" applyAlignment="1" applyProtection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1" fillId="0" borderId="5" xfId="0" applyFont="1" applyBorder="1"/>
    <xf numFmtId="0" fontId="11" fillId="0" borderId="6" xfId="0" applyFont="1" applyBorder="1"/>
    <xf numFmtId="0" fontId="11" fillId="0" borderId="7" xfId="0" applyFont="1" applyBorder="1"/>
    <xf numFmtId="0" fontId="0" fillId="0" borderId="5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/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/>
  </cellXfs>
  <cellStyles count="2">
    <cellStyle name="Link" xfId="1" builtinId="8"/>
    <cellStyle name="Normal" xfId="0" builtinId="0"/>
  </cellStyles>
  <dxfs count="24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542926</xdr:colOff>
      <xdr:row>5</xdr:row>
      <xdr:rowOff>104775</xdr:rowOff>
    </xdr:from>
    <xdr:to>
      <xdr:col>14</xdr:col>
      <xdr:colOff>438150</xdr:colOff>
      <xdr:row>9</xdr:row>
      <xdr:rowOff>238125</xdr:rowOff>
    </xdr:to>
    <xdr:pic>
      <xdr:nvPicPr>
        <xdr:cNvPr id="2" name="Picture 1" descr="top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19651" y="1400175"/>
          <a:ext cx="5381624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E3:E15"/>
  <sheetViews>
    <sheetView showGridLines="0" showRowColHeaders="0" workbookViewId="0">
      <selection activeCell="E7" sqref="E7"/>
    </sheetView>
  </sheetViews>
  <sheetFormatPr defaultRowHeight="14.4" x14ac:dyDescent="0.3"/>
  <cols>
    <col min="5" max="5" width="27.5546875" customWidth="1"/>
  </cols>
  <sheetData>
    <row r="3" spans="5:5" ht="33.6" x14ac:dyDescent="0.65">
      <c r="E3" s="28" t="s">
        <v>31</v>
      </c>
    </row>
    <row r="4" spans="5:5" ht="23.4" x14ac:dyDescent="0.45">
      <c r="E4" s="25" t="s">
        <v>30</v>
      </c>
    </row>
    <row r="7" spans="5:5" ht="21" x14ac:dyDescent="0.4">
      <c r="E7" s="26" t="s">
        <v>26</v>
      </c>
    </row>
    <row r="8" spans="5:5" ht="21" x14ac:dyDescent="0.4">
      <c r="E8" s="26"/>
    </row>
    <row r="9" spans="5:5" ht="21" x14ac:dyDescent="0.4">
      <c r="E9" s="26" t="s">
        <v>27</v>
      </c>
    </row>
    <row r="10" spans="5:5" ht="21" x14ac:dyDescent="0.4">
      <c r="E10" s="26"/>
    </row>
    <row r="11" spans="5:5" ht="21" x14ac:dyDescent="0.4">
      <c r="E11" s="26" t="s">
        <v>28</v>
      </c>
    </row>
    <row r="12" spans="5:5" ht="21" x14ac:dyDescent="0.4">
      <c r="E12" s="26"/>
    </row>
    <row r="14" spans="5:5" ht="21" x14ac:dyDescent="0.4">
      <c r="E14" s="26"/>
    </row>
    <row r="15" spans="5:5" ht="21" x14ac:dyDescent="0.4">
      <c r="E15" s="26"/>
    </row>
  </sheetData>
  <hyperlinks>
    <hyperlink ref="E7" location="Ranking!A1" display="RANKING"/>
    <hyperlink ref="E9" location="Points!A1" display="POINTS"/>
    <hyperlink ref="E11" location="'Mest anvendte spiller'!A1" display="MEST ANVENDTE SPILLER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14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Sebastian Hejrskov</v>
      </c>
      <c r="D3" s="144" t="s">
        <v>34</v>
      </c>
      <c r="E3" s="139"/>
      <c r="F3" s="47">
        <f>VLOOKUP(C2,Ranking!D6:H67,5,FALSE)</f>
        <v>14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13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11">
        <v>1</v>
      </c>
      <c r="E6" s="7">
        <v>2</v>
      </c>
      <c r="F6" s="111">
        <v>3</v>
      </c>
      <c r="G6" s="7">
        <v>4</v>
      </c>
      <c r="H6" s="7">
        <v>5</v>
      </c>
      <c r="I6" s="109">
        <v>6</v>
      </c>
      <c r="J6" s="109">
        <v>7</v>
      </c>
      <c r="K6" s="109">
        <v>8</v>
      </c>
      <c r="L6" s="109">
        <v>9</v>
      </c>
      <c r="M6" s="109">
        <v>10</v>
      </c>
      <c r="N6" s="109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4</v>
      </c>
      <c r="O7" s="12">
        <f>SUM(D7:N7)</f>
        <v>52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2</v>
      </c>
      <c r="O8" s="12">
        <f t="shared" ref="O8:O12" si="0">SUM(D8:N8)</f>
        <v>45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1">
        <f>VLOOKUP($C9,Points!$B$2:C$47,D$6+1,FALSE)</f>
        <v>6</v>
      </c>
      <c r="E9" s="51">
        <f>VLOOKUP($C9,Points!$B$2:D$47,E$6+1,FALSE)</f>
        <v>0</v>
      </c>
      <c r="F9" s="51">
        <f>VLOOKUP($C9,Points!$B$2:E$47,F$6+1,FALSE)</f>
        <v>3</v>
      </c>
      <c r="G9" s="51">
        <f>VLOOKUP($C9,Points!$B$2:F$47,G$6+1,FALSE)</f>
        <v>4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5</v>
      </c>
      <c r="O10" s="12">
        <f t="shared" si="0"/>
        <v>16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21</v>
      </c>
      <c r="E13" s="37">
        <f t="shared" ref="E13:N13" si="1">SUM(E7:E12)</f>
        <v>12</v>
      </c>
      <c r="F13" s="37">
        <f t="shared" si="1"/>
        <v>20</v>
      </c>
      <c r="G13" s="37">
        <f t="shared" si="1"/>
        <v>20</v>
      </c>
      <c r="H13" s="37">
        <f t="shared" si="1"/>
        <v>17</v>
      </c>
      <c r="I13" s="37">
        <f t="shared" si="1"/>
        <v>26</v>
      </c>
      <c r="J13" s="37">
        <f t="shared" si="1"/>
        <v>18</v>
      </c>
      <c r="K13" s="37">
        <f t="shared" si="1"/>
        <v>23</v>
      </c>
      <c r="L13" s="37">
        <f t="shared" si="1"/>
        <v>12</v>
      </c>
      <c r="M13" s="37">
        <f t="shared" si="1"/>
        <v>9</v>
      </c>
      <c r="N13" s="37">
        <f t="shared" si="1"/>
        <v>11</v>
      </c>
      <c r="O13" s="14">
        <f>SUM(D13:I13)</f>
        <v>116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6</v>
      </c>
      <c r="O15" s="110">
        <f>SUM(D15:N15)</f>
        <v>40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59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6</v>
      </c>
      <c r="N16" s="54">
        <f>VLOOKUP($C16,Points!$B$2:M$47,N$6+1,FALSE)</f>
        <v>3</v>
      </c>
      <c r="O16" s="110">
        <f t="shared" ref="O16:O19" si="2">SUM(D16:N16)</f>
        <v>54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110">
        <f t="shared" si="2"/>
        <v>16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4</v>
      </c>
      <c r="O18" s="110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10</v>
      </c>
      <c r="E19" s="48">
        <f t="shared" ref="E19:N19" si="3">SUM(E15:E18)</f>
        <v>13</v>
      </c>
      <c r="F19" s="48">
        <f t="shared" si="3"/>
        <v>12</v>
      </c>
      <c r="G19" s="48">
        <f t="shared" si="3"/>
        <v>18</v>
      </c>
      <c r="H19" s="48">
        <f t="shared" si="3"/>
        <v>16</v>
      </c>
      <c r="I19" s="48">
        <f t="shared" si="3"/>
        <v>16</v>
      </c>
      <c r="J19" s="48">
        <f t="shared" si="3"/>
        <v>10</v>
      </c>
      <c r="K19" s="48">
        <f t="shared" si="3"/>
        <v>13</v>
      </c>
      <c r="L19" s="48">
        <f t="shared" si="3"/>
        <v>1</v>
      </c>
      <c r="M19" s="48">
        <f t="shared" si="3"/>
        <v>8</v>
      </c>
      <c r="N19" s="12">
        <f t="shared" si="3"/>
        <v>19</v>
      </c>
      <c r="O19" s="110">
        <f t="shared" si="2"/>
        <v>136</v>
      </c>
    </row>
    <row r="20" spans="1:18" ht="15" thickBot="1" x14ac:dyDescent="0.35">
      <c r="A20" s="23"/>
      <c r="D20" s="108">
        <f t="shared" ref="D20:N20" si="4">D13+D19</f>
        <v>31</v>
      </c>
      <c r="E20" s="7">
        <f t="shared" si="4"/>
        <v>25</v>
      </c>
      <c r="F20" s="111">
        <f t="shared" si="4"/>
        <v>32</v>
      </c>
      <c r="G20" s="7">
        <f t="shared" si="4"/>
        <v>38</v>
      </c>
      <c r="H20" s="111">
        <f t="shared" si="4"/>
        <v>33</v>
      </c>
      <c r="I20" s="108">
        <f t="shared" si="4"/>
        <v>42</v>
      </c>
      <c r="J20" s="112">
        <f t="shared" si="4"/>
        <v>28</v>
      </c>
      <c r="K20" s="112">
        <f t="shared" si="4"/>
        <v>36</v>
      </c>
      <c r="L20" s="112">
        <f t="shared" si="4"/>
        <v>13</v>
      </c>
      <c r="M20" s="112">
        <f t="shared" si="4"/>
        <v>17</v>
      </c>
      <c r="N20" s="112">
        <f t="shared" si="4"/>
        <v>30</v>
      </c>
      <c r="O20" s="13">
        <f>SUM(D20:N20)</f>
        <v>325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27" priority="3" operator="lessThan">
      <formula>4</formula>
    </cfRule>
    <cfRule type="cellIs" dxfId="226" priority="4" operator="greaterThan">
      <formula>3</formula>
    </cfRule>
  </conditionalFormatting>
  <conditionalFormatting sqref="O3">
    <cfRule type="containsText" dxfId="225" priority="1" operator="containsText" text="WRONG">
      <formula>NOT(ISERROR(SEARCH("WRONG",O3)))</formula>
    </cfRule>
    <cfRule type="containsText" dxfId="22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104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Casper Hincheli</v>
      </c>
      <c r="D3" s="144" t="s">
        <v>34</v>
      </c>
      <c r="E3" s="139"/>
      <c r="F3" s="47">
        <f>VLOOKUP(C2,Ranking!D6:H67,5,FALSE)</f>
        <v>12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07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06">
        <v>1</v>
      </c>
      <c r="E6" s="7">
        <v>2</v>
      </c>
      <c r="F6" s="106">
        <v>3</v>
      </c>
      <c r="G6" s="7">
        <v>4</v>
      </c>
      <c r="H6" s="7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4</v>
      </c>
      <c r="O7" s="12">
        <f>SUM(D7:N7)</f>
        <v>52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2</v>
      </c>
      <c r="O8" s="12">
        <f t="shared" ref="O8:O12" si="0">SUM(D8:N8)</f>
        <v>45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43</v>
      </c>
      <c r="D9" s="51">
        <f>VLOOKUP($C9,Points!$B$2:C$47,D$6+1,FALSE)</f>
        <v>5</v>
      </c>
      <c r="E9" s="51">
        <f>VLOOKUP($C9,Points!$B$2:D$47,E$6+1,FALSE)</f>
        <v>5</v>
      </c>
      <c r="F9" s="51">
        <f>VLOOKUP($C9,Points!$B$2:E$47,F$6+1,FALSE)</f>
        <v>6</v>
      </c>
      <c r="G9" s="51">
        <f>VLOOKUP($C9,Points!$B$2:F$47,G$6+1,FALSE)</f>
        <v>5</v>
      </c>
      <c r="H9" s="51">
        <f>VLOOKUP($C9,Points!$B$2:G$47,H$6+1,FALSE)</f>
        <v>3</v>
      </c>
      <c r="I9" s="51">
        <f>VLOOKUP($C9,Points!$B$2:H$47,I$6+1,FALSE)</f>
        <v>6</v>
      </c>
      <c r="J9" s="51">
        <f>VLOOKUP($C9,Points!$B$2:I$47,J$6+1,FALSE)</f>
        <v>5</v>
      </c>
      <c r="K9" s="51">
        <f>VLOOKUP($C9,Points!$B$2:J$47,K$6+1,FALSE)</f>
        <v>0</v>
      </c>
      <c r="L9" s="51">
        <f>VLOOKUP($C9,Points!$B$2:K$47,L$6+1,FALSE)</f>
        <v>6</v>
      </c>
      <c r="M9" s="51">
        <f>VLOOKUP($C9,Points!$B$2:L$47,M$6+1,FALSE)</f>
        <v>4</v>
      </c>
      <c r="N9" s="51">
        <f>VLOOKUP($C9,Points!$B$2:M$47,N$6+1,FALSE)</f>
        <v>4</v>
      </c>
      <c r="O9" s="12">
        <f t="shared" si="0"/>
        <v>49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1">
        <f>VLOOKUP($C10,Points!$B$2:C$47,D$6+1,FALSE)</f>
        <v>2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3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6</v>
      </c>
      <c r="O10" s="12">
        <f t="shared" si="0"/>
        <v>20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22</v>
      </c>
      <c r="E13" s="37">
        <f t="shared" ref="E13:N13" si="1">SUM(E7:E12)</f>
        <v>17</v>
      </c>
      <c r="F13" s="37">
        <f t="shared" si="1"/>
        <v>23</v>
      </c>
      <c r="G13" s="37">
        <f t="shared" si="1"/>
        <v>21</v>
      </c>
      <c r="H13" s="37">
        <f t="shared" si="1"/>
        <v>14</v>
      </c>
      <c r="I13" s="37">
        <f t="shared" si="1"/>
        <v>25</v>
      </c>
      <c r="J13" s="37">
        <f t="shared" si="1"/>
        <v>23</v>
      </c>
      <c r="K13" s="37">
        <f t="shared" si="1"/>
        <v>13</v>
      </c>
      <c r="L13" s="37">
        <f t="shared" si="1"/>
        <v>13</v>
      </c>
      <c r="M13" s="37">
        <f t="shared" si="1"/>
        <v>9</v>
      </c>
      <c r="N13" s="37">
        <f t="shared" si="1"/>
        <v>16</v>
      </c>
      <c r="O13" s="14">
        <f>SUM(D13:I13)</f>
        <v>122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7</v>
      </c>
      <c r="D15" s="50">
        <f>VLOOKUP($C15,Points!$B$2:C$47,D$6+1,FALSE)</f>
        <v>1</v>
      </c>
      <c r="E15" s="53">
        <f>VLOOKUP($C15,Points!$B$2:D$47,E$6+1,FALSE)</f>
        <v>4</v>
      </c>
      <c r="F15" s="53">
        <f>VLOOKUP($C15,Points!$B$2:E$47,F$6+1,FALSE)</f>
        <v>2</v>
      </c>
      <c r="G15" s="53">
        <f>VLOOKUP($C15,Points!$B$2:F$47,G$6+1,FALSE)</f>
        <v>0</v>
      </c>
      <c r="H15" s="53">
        <f>VLOOKUP($C15,Points!$B$2:G$47,H$6+1,FALSE)</f>
        <v>3</v>
      </c>
      <c r="I15" s="53">
        <f>VLOOKUP($C15,Points!$B$2:H$47,I$6+1,FALSE)</f>
        <v>4</v>
      </c>
      <c r="J15" s="53">
        <f>VLOOKUP($C15,Points!$B$2:I$47,J$6+1,FALSE)</f>
        <v>0</v>
      </c>
      <c r="K15" s="53">
        <f>VLOOKUP($C15,Points!$B$2:J$47,K$6+1,FALSE)</f>
        <v>5</v>
      </c>
      <c r="L15" s="53">
        <f>VLOOKUP($C15,Points!$B$2:K$47,L$6+1,FALSE)</f>
        <v>6</v>
      </c>
      <c r="M15" s="53">
        <f>VLOOKUP($C15,Points!$B$2:L$47,M$6+1,FALSE)</f>
        <v>6</v>
      </c>
      <c r="N15" s="54">
        <f>VLOOKUP($C15,Points!$B$2:M$47,N$6+1,FALSE)</f>
        <v>0</v>
      </c>
      <c r="O15" s="105">
        <f>SUM(D15:N15)</f>
        <v>31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66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5</v>
      </c>
      <c r="H16" s="53">
        <f>VLOOKUP($C16,Points!$B$2:G$47,H$6+1,FALSE)</f>
        <v>0</v>
      </c>
      <c r="I16" s="53">
        <f>VLOOKUP($C16,Points!$B$2:H$47,I$6+1,FALSE)</f>
        <v>1</v>
      </c>
      <c r="J16" s="53">
        <f>VLOOKUP($C16,Points!$B$2:I$47,J$6+1,FALSE)</f>
        <v>8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3</v>
      </c>
      <c r="N16" s="54">
        <f>VLOOKUP($C16,Points!$B$2:M$47,N$6+1,FALSE)</f>
        <v>9</v>
      </c>
      <c r="O16" s="105">
        <f t="shared" ref="O16:O19" si="2">SUM(D16:N16)</f>
        <v>32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8</v>
      </c>
      <c r="O17" s="105">
        <f t="shared" si="2"/>
        <v>27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60</v>
      </c>
      <c r="D18" s="50">
        <f>VLOOKUP($C18,Points!$B$2:C$47,D$6+1,FALSE)</f>
        <v>0</v>
      </c>
      <c r="E18" s="53">
        <f>VLOOKUP($C18,Points!$B$2:D$47,E$6+1,FALSE)</f>
        <v>6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1</v>
      </c>
      <c r="O18" s="105">
        <f t="shared" si="2"/>
        <v>42</v>
      </c>
    </row>
    <row r="19" spans="1:18" ht="15" thickBot="1" x14ac:dyDescent="0.35">
      <c r="A19" s="23"/>
      <c r="B19" s="23"/>
      <c r="C19" s="80" t="s">
        <v>10</v>
      </c>
      <c r="D19" s="48">
        <f>SUM(D15:D18)</f>
        <v>11</v>
      </c>
      <c r="E19" s="48">
        <f t="shared" ref="E19:N19" si="3">SUM(E15:E18)</f>
        <v>10</v>
      </c>
      <c r="F19" s="48">
        <f t="shared" si="3"/>
        <v>8</v>
      </c>
      <c r="G19" s="48">
        <f t="shared" si="3"/>
        <v>16</v>
      </c>
      <c r="H19" s="48">
        <f t="shared" si="3"/>
        <v>9</v>
      </c>
      <c r="I19" s="48">
        <f t="shared" si="3"/>
        <v>10</v>
      </c>
      <c r="J19" s="48">
        <f t="shared" si="3"/>
        <v>19</v>
      </c>
      <c r="K19" s="48">
        <f t="shared" si="3"/>
        <v>15</v>
      </c>
      <c r="L19" s="48">
        <f t="shared" si="3"/>
        <v>6</v>
      </c>
      <c r="M19" s="48">
        <f t="shared" si="3"/>
        <v>10</v>
      </c>
      <c r="N19" s="12">
        <f t="shared" si="3"/>
        <v>18</v>
      </c>
      <c r="O19" s="105">
        <f t="shared" si="2"/>
        <v>132</v>
      </c>
    </row>
    <row r="20" spans="1:18" ht="15" thickBot="1" x14ac:dyDescent="0.35">
      <c r="A20" s="23"/>
      <c r="D20" s="103">
        <f t="shared" ref="D20:N20" si="4">D13+D19</f>
        <v>33</v>
      </c>
      <c r="E20" s="7">
        <f t="shared" si="4"/>
        <v>27</v>
      </c>
      <c r="F20" s="106">
        <f t="shared" si="4"/>
        <v>31</v>
      </c>
      <c r="G20" s="7">
        <f t="shared" si="4"/>
        <v>37</v>
      </c>
      <c r="H20" s="106">
        <f t="shared" si="4"/>
        <v>23</v>
      </c>
      <c r="I20" s="103">
        <f t="shared" si="4"/>
        <v>35</v>
      </c>
      <c r="J20" s="102">
        <f t="shared" si="4"/>
        <v>42</v>
      </c>
      <c r="K20" s="102">
        <f t="shared" si="4"/>
        <v>28</v>
      </c>
      <c r="L20" s="102">
        <f t="shared" si="4"/>
        <v>19</v>
      </c>
      <c r="M20" s="102">
        <f t="shared" si="4"/>
        <v>19</v>
      </c>
      <c r="N20" s="102">
        <f t="shared" si="4"/>
        <v>34</v>
      </c>
      <c r="O20" s="13">
        <f>SUM(D20:N20)</f>
        <v>328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23" priority="3" operator="lessThan">
      <formula>4</formula>
    </cfRule>
    <cfRule type="cellIs" dxfId="222" priority="4" operator="greaterThan">
      <formula>3</formula>
    </cfRule>
  </conditionalFormatting>
  <conditionalFormatting sqref="O3">
    <cfRule type="containsText" dxfId="221" priority="1" operator="containsText" text="WRONG">
      <formula>NOT(ISERROR(SEARCH("WRONG",O3)))</formula>
    </cfRule>
    <cfRule type="containsText" dxfId="22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103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Charlotte Kongshammer</v>
      </c>
      <c r="D3" s="144" t="s">
        <v>34</v>
      </c>
      <c r="E3" s="139"/>
      <c r="F3" s="47">
        <f>VLOOKUP(C2,Ranking!D6:H67,5,FALSE)</f>
        <v>6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07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06">
        <v>1</v>
      </c>
      <c r="E6" s="7">
        <v>2</v>
      </c>
      <c r="F6" s="106">
        <v>3</v>
      </c>
      <c r="G6" s="7">
        <v>4</v>
      </c>
      <c r="H6" s="7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4</v>
      </c>
      <c r="O7" s="12">
        <f>SUM(D7:N7)</f>
        <v>52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2</v>
      </c>
      <c r="D9" s="51">
        <f>VLOOKUP($C9,Points!$B$2:C$47,D$6+1,FALSE)</f>
        <v>3</v>
      </c>
      <c r="E9" s="51">
        <f>VLOOKUP($C9,Points!$B$2:D$47,E$6+1,FALSE)</f>
        <v>0</v>
      </c>
      <c r="F9" s="51">
        <f>VLOOKUP($C9,Points!$B$2:E$47,F$6+1,FALSE)</f>
        <v>5</v>
      </c>
      <c r="G9" s="51">
        <f>VLOOKUP($C9,Points!$B$2:F$47,G$6+1,FALSE)</f>
        <v>4</v>
      </c>
      <c r="H9" s="51">
        <f>VLOOKUP($C9,Points!$B$2:G$47,H$6+1,FALSE)</f>
        <v>5</v>
      </c>
      <c r="I9" s="51">
        <f>VLOOKUP($C9,Points!$B$2:H$47,I$6+1,FALSE)</f>
        <v>3</v>
      </c>
      <c r="J9" s="51">
        <f>VLOOKUP($C9,Points!$B$2:I$47,J$6+1,FALSE)</f>
        <v>6</v>
      </c>
      <c r="K9" s="51">
        <f>VLOOKUP($C9,Points!$B$2:J$47,K$6+1,FALSE)</f>
        <v>4</v>
      </c>
      <c r="L9" s="51">
        <f>VLOOKUP($C9,Points!$B$2:K$47,L$6+1,FALSE)</f>
        <v>4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41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41</v>
      </c>
      <c r="D10" s="51">
        <f>VLOOKUP($C10,Points!$B$2:C$47,D$6+1,FALSE)</f>
        <v>2</v>
      </c>
      <c r="E10" s="51">
        <f>VLOOKUP($C10,Points!$B$2:D$47,E$6+1,FALSE)</f>
        <v>3</v>
      </c>
      <c r="F10" s="51">
        <f>VLOOKUP($C10,Points!$B$2:E$47,F$6+1,FALSE)</f>
        <v>5</v>
      </c>
      <c r="G10" s="51">
        <f>VLOOKUP($C10,Points!$B$2:F$47,G$6+1,FALSE)</f>
        <v>0</v>
      </c>
      <c r="H10" s="51">
        <f>VLOOKUP($C10,Points!$B$2:G$47,H$6+1,FALSE)</f>
        <v>6</v>
      </c>
      <c r="I10" s="51">
        <f>VLOOKUP($C10,Points!$B$2:H$47,I$6+1,FALSE)</f>
        <v>6</v>
      </c>
      <c r="J10" s="51">
        <f>VLOOKUP($C10,Points!$B$2:I$47,J$6+1,FALSE)</f>
        <v>3</v>
      </c>
      <c r="K10" s="51">
        <f>VLOOKUP($C10,Points!$B$2:J$47,K$6+1,FALSE)</f>
        <v>6</v>
      </c>
      <c r="L10" s="51">
        <f>VLOOKUP($C10,Points!$B$2:K$47,L$6+1,FALSE)</f>
        <v>5</v>
      </c>
      <c r="M10" s="51">
        <f>VLOOKUP($C10,Points!$B$2:L$47,M$6+1,FALSE)</f>
        <v>4</v>
      </c>
      <c r="N10" s="51">
        <f>VLOOKUP($C10,Points!$B$2:M$47,N$6+1,FALSE)</f>
        <v>3</v>
      </c>
      <c r="O10" s="12">
        <f t="shared" si="0"/>
        <v>43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1">
        <f>VLOOKUP($C11,Points!$B$2:C$47,D$6+1,FALSE)</f>
        <v>6</v>
      </c>
      <c r="E11" s="51">
        <f>VLOOKUP($C11,Points!$B$2:D$47,E$6+1,FALSE)</f>
        <v>0</v>
      </c>
      <c r="F11" s="51">
        <f>VLOOKUP($C11,Points!$B$2:E$47,F$6+1,FALSE)</f>
        <v>2</v>
      </c>
      <c r="G11" s="51">
        <f>VLOOKUP($C11,Points!$B$2:F$47,G$6+1,FALSE)</f>
        <v>1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12</v>
      </c>
      <c r="O11" s="12">
        <f t="shared" si="0"/>
        <v>21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26</v>
      </c>
      <c r="E13" s="37">
        <f t="shared" ref="E13:N13" si="1">SUM(E7:E12)</f>
        <v>10</v>
      </c>
      <c r="F13" s="37">
        <f t="shared" si="1"/>
        <v>27</v>
      </c>
      <c r="G13" s="37">
        <f t="shared" si="1"/>
        <v>18</v>
      </c>
      <c r="H13" s="37">
        <f t="shared" si="1"/>
        <v>23</v>
      </c>
      <c r="I13" s="37">
        <f t="shared" si="1"/>
        <v>25</v>
      </c>
      <c r="J13" s="37">
        <f t="shared" si="1"/>
        <v>21</v>
      </c>
      <c r="K13" s="37">
        <f t="shared" si="1"/>
        <v>26</v>
      </c>
      <c r="L13" s="37">
        <f t="shared" si="1"/>
        <v>16</v>
      </c>
      <c r="M13" s="37">
        <f t="shared" si="1"/>
        <v>14</v>
      </c>
      <c r="N13" s="37">
        <f t="shared" si="1"/>
        <v>23</v>
      </c>
      <c r="O13" s="14">
        <f>SUM(D13:I13)</f>
        <v>129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62</v>
      </c>
      <c r="D15" s="50">
        <f>VLOOKUP($C15,Points!$B$2:C$47,D$6+1,FALSE)</f>
        <v>3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1</v>
      </c>
      <c r="N15" s="54">
        <f>VLOOKUP($C15,Points!$B$2:M$47,N$6+1,FALSE)</f>
        <v>0</v>
      </c>
      <c r="O15" s="105">
        <f>SUM(D15:N15)</f>
        <v>31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66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5</v>
      </c>
      <c r="H16" s="53">
        <f>VLOOKUP($C16,Points!$B$2:G$47,H$6+1,FALSE)</f>
        <v>0</v>
      </c>
      <c r="I16" s="53">
        <f>VLOOKUP($C16,Points!$B$2:H$47,I$6+1,FALSE)</f>
        <v>1</v>
      </c>
      <c r="J16" s="53">
        <f>VLOOKUP($C16,Points!$B$2:I$47,J$6+1,FALSE)</f>
        <v>8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3</v>
      </c>
      <c r="N16" s="54">
        <f>VLOOKUP($C16,Points!$B$2:M$47,N$6+1,FALSE)</f>
        <v>9</v>
      </c>
      <c r="O16" s="105">
        <f t="shared" ref="O16:O19" si="2">SUM(D16:N16)</f>
        <v>32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8</v>
      </c>
      <c r="O17" s="105">
        <f t="shared" si="2"/>
        <v>27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6</v>
      </c>
      <c r="O18" s="105">
        <f t="shared" si="2"/>
        <v>16</v>
      </c>
    </row>
    <row r="19" spans="1:18" ht="15" thickBot="1" x14ac:dyDescent="0.35">
      <c r="A19" s="23"/>
      <c r="B19" s="23"/>
      <c r="C19" s="80" t="s">
        <v>10</v>
      </c>
      <c r="D19" s="48">
        <f>SUM(D15:D18)</f>
        <v>17</v>
      </c>
      <c r="E19" s="48">
        <f t="shared" ref="E19:N19" si="3">SUM(E15:E18)</f>
        <v>0</v>
      </c>
      <c r="F19" s="48">
        <f t="shared" si="3"/>
        <v>3</v>
      </c>
      <c r="G19" s="48">
        <f t="shared" si="3"/>
        <v>16</v>
      </c>
      <c r="H19" s="48">
        <f t="shared" si="3"/>
        <v>7</v>
      </c>
      <c r="I19" s="48">
        <f t="shared" si="3"/>
        <v>7</v>
      </c>
      <c r="J19" s="48">
        <f t="shared" si="3"/>
        <v>17</v>
      </c>
      <c r="K19" s="48">
        <f t="shared" si="3"/>
        <v>8</v>
      </c>
      <c r="L19" s="48">
        <f t="shared" si="3"/>
        <v>1</v>
      </c>
      <c r="M19" s="48">
        <f t="shared" si="3"/>
        <v>7</v>
      </c>
      <c r="N19" s="12">
        <f t="shared" si="3"/>
        <v>23</v>
      </c>
      <c r="O19" s="105">
        <f t="shared" si="2"/>
        <v>106</v>
      </c>
    </row>
    <row r="20" spans="1:18" ht="15" thickBot="1" x14ac:dyDescent="0.35">
      <c r="A20" s="23"/>
      <c r="D20" s="103">
        <f t="shared" ref="D20:N20" si="4">D13+D19</f>
        <v>43</v>
      </c>
      <c r="E20" s="7">
        <f t="shared" si="4"/>
        <v>10</v>
      </c>
      <c r="F20" s="106">
        <f t="shared" si="4"/>
        <v>30</v>
      </c>
      <c r="G20" s="7">
        <f t="shared" si="4"/>
        <v>34</v>
      </c>
      <c r="H20" s="106">
        <f t="shared" si="4"/>
        <v>30</v>
      </c>
      <c r="I20" s="103">
        <f t="shared" si="4"/>
        <v>32</v>
      </c>
      <c r="J20" s="102">
        <f t="shared" si="4"/>
        <v>38</v>
      </c>
      <c r="K20" s="102">
        <f t="shared" si="4"/>
        <v>34</v>
      </c>
      <c r="L20" s="102">
        <f t="shared" si="4"/>
        <v>17</v>
      </c>
      <c r="M20" s="102">
        <f t="shared" si="4"/>
        <v>21</v>
      </c>
      <c r="N20" s="102">
        <f t="shared" si="4"/>
        <v>46</v>
      </c>
      <c r="O20" s="13">
        <f>SUM(D20:N20)</f>
        <v>335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19" priority="3" operator="lessThan">
      <formula>4</formula>
    </cfRule>
    <cfRule type="cellIs" dxfId="218" priority="4" operator="greaterThan">
      <formula>3</formula>
    </cfRule>
  </conditionalFormatting>
  <conditionalFormatting sqref="O3">
    <cfRule type="containsText" dxfId="217" priority="1" operator="containsText" text="WRONG">
      <formula>NOT(ISERROR(SEARCH("WRONG",O3)))</formula>
    </cfRule>
    <cfRule type="containsText" dxfId="21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66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Mathilde Kongshammer</v>
      </c>
      <c r="D3" s="144" t="s">
        <v>34</v>
      </c>
      <c r="E3" s="139"/>
      <c r="F3" s="47">
        <f>VLOOKUP(C2,Ranking!D6:H67,5,FALSE)</f>
        <v>48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07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06">
        <v>1</v>
      </c>
      <c r="E6" s="7">
        <v>2</v>
      </c>
      <c r="F6" s="106">
        <v>3</v>
      </c>
      <c r="G6" s="7">
        <v>4</v>
      </c>
      <c r="H6" s="7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84</v>
      </c>
      <c r="D7" s="51">
        <f>VLOOKUP($C7,Points!$B$2:C$47,D$6+1,FALSE)</f>
        <v>4</v>
      </c>
      <c r="E7" s="51">
        <f>VLOOKUP($C7,Points!$B$2:D$47,E$6+1,FALSE)</f>
        <v>3</v>
      </c>
      <c r="F7" s="51">
        <f>VLOOKUP($C7,Points!$B$2:E$47,F$6+1,FALSE)</f>
        <v>2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3</v>
      </c>
      <c r="J7" s="51">
        <f>VLOOKUP($C7,Points!$B$2:I$47,J$6+1,FALSE)</f>
        <v>4</v>
      </c>
      <c r="K7" s="51">
        <f>VLOOKUP($C7,Points!$B$2:J$47,K$6+1,FALSE)</f>
        <v>1</v>
      </c>
      <c r="L7" s="51">
        <f>VLOOKUP($C7,Points!$B$2:K$47,L$6+1,FALSE)</f>
        <v>1</v>
      </c>
      <c r="M7" s="51">
        <f>VLOOKUP($C7,Points!$B$2:L$47,M$6+1,FALSE)</f>
        <v>0</v>
      </c>
      <c r="N7" s="51">
        <f>VLOOKUP($C7,Points!$B$2:M$47,N$6+1,FALSE)</f>
        <v>4</v>
      </c>
      <c r="O7" s="12">
        <f>SUM(D7:N7)</f>
        <v>30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47</v>
      </c>
      <c r="D8" s="51">
        <f>VLOOKUP($C8,Points!$B$2:C$47,D$6+1,FALSE)</f>
        <v>0</v>
      </c>
      <c r="E8" s="51">
        <f>VLOOKUP($C8,Points!$B$2:D$47,E$6+1,FALSE)</f>
        <v>0</v>
      </c>
      <c r="F8" s="51">
        <f>VLOOKUP($C8,Points!$B$2:E$47,F$6+1,FALSE)</f>
        <v>0</v>
      </c>
      <c r="G8" s="51">
        <f>VLOOKUP($C8,Points!$B$2:F$47,G$6+1,FALSE)</f>
        <v>5</v>
      </c>
      <c r="H8" s="51">
        <f>VLOOKUP($C8,Points!$B$2:G$47,H$6+1,FALSE)</f>
        <v>0</v>
      </c>
      <c r="I8" s="51">
        <f>VLOOKUP($C8,Points!$B$2:H$47,I$6+1,FALSE)</f>
        <v>0</v>
      </c>
      <c r="J8" s="51">
        <f>VLOOKUP($C8,Points!$B$2:I$47,J$6+1,FALSE)</f>
        <v>6</v>
      </c>
      <c r="K8" s="51">
        <f>VLOOKUP($C8,Points!$B$2:J$47,K$6+1,FALSE)</f>
        <v>0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6</v>
      </c>
      <c r="O8" s="12">
        <f t="shared" ref="O8:O12" si="0">SUM(D8:N8)</f>
        <v>17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1">
        <f>VLOOKUP($C9,Points!$B$2:C$47,D$6+1,FALSE)</f>
        <v>2</v>
      </c>
      <c r="E9" s="51">
        <f>VLOOKUP($C9,Points!$B$2:D$47,E$6+1,FALSE)</f>
        <v>5</v>
      </c>
      <c r="F9" s="51">
        <f>VLOOKUP($C9,Points!$B$2:E$47,F$6+1,FALSE)</f>
        <v>5</v>
      </c>
      <c r="G9" s="51">
        <f>VLOOKUP($C9,Points!$B$2:F$47,G$6+1,FALSE)</f>
        <v>4</v>
      </c>
      <c r="H9" s="51">
        <f>VLOOKUP($C9,Points!$B$2:G$47,H$6+1,FALSE)</f>
        <v>5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3</v>
      </c>
      <c r="L9" s="51">
        <f>VLOOKUP($C9,Points!$B$2:K$47,L$6+1,FALSE)</f>
        <v>5</v>
      </c>
      <c r="M9" s="51">
        <f>VLOOKUP($C9,Points!$B$2:L$47,M$6+1,FALSE)</f>
        <v>2</v>
      </c>
      <c r="N9" s="51">
        <f>VLOOKUP($C9,Points!$B$2:M$47,N$6+1,FALSE)</f>
        <v>2</v>
      </c>
      <c r="O9" s="12">
        <f t="shared" si="0"/>
        <v>45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1">
        <f>VLOOKUP($C10,Points!$B$2:C$47,D$6+1,FALSE)</f>
        <v>6</v>
      </c>
      <c r="E10" s="51">
        <f>VLOOKUP($C10,Points!$B$2:D$47,E$6+1,FALSE)</f>
        <v>0</v>
      </c>
      <c r="F10" s="51">
        <f>VLOOKUP($C10,Points!$B$2:E$47,F$6+1,FALSE)</f>
        <v>2</v>
      </c>
      <c r="G10" s="51">
        <f>VLOOKUP($C10,Points!$B$2:F$47,G$6+1,FALSE)</f>
        <v>1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12</v>
      </c>
      <c r="O10" s="12">
        <f t="shared" si="0"/>
        <v>21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41</v>
      </c>
      <c r="D11" s="51">
        <f>VLOOKUP($C11,Points!$B$2:C$47,D$6+1,FALSE)</f>
        <v>2</v>
      </c>
      <c r="E11" s="51">
        <f>VLOOKUP($C11,Points!$B$2:D$47,E$6+1,FALSE)</f>
        <v>3</v>
      </c>
      <c r="F11" s="51">
        <f>VLOOKUP($C11,Points!$B$2:E$47,F$6+1,FALSE)</f>
        <v>5</v>
      </c>
      <c r="G11" s="51">
        <f>VLOOKUP($C11,Points!$B$2:F$47,G$6+1,FALSE)</f>
        <v>0</v>
      </c>
      <c r="H11" s="51">
        <f>VLOOKUP($C11,Points!$B$2:G$47,H$6+1,FALSE)</f>
        <v>6</v>
      </c>
      <c r="I11" s="51">
        <f>VLOOKUP($C11,Points!$B$2:H$47,I$6+1,FALSE)</f>
        <v>6</v>
      </c>
      <c r="J11" s="51">
        <f>VLOOKUP($C11,Points!$B$2:I$47,J$6+1,FALSE)</f>
        <v>3</v>
      </c>
      <c r="K11" s="51">
        <f>VLOOKUP($C11,Points!$B$2:J$47,K$6+1,FALSE)</f>
        <v>6</v>
      </c>
      <c r="L11" s="51">
        <f>VLOOKUP($C11,Points!$B$2:K$47,L$6+1,FALSE)</f>
        <v>5</v>
      </c>
      <c r="M11" s="51">
        <f>VLOOKUP($C11,Points!$B$2:L$47,M$6+1,FALSE)</f>
        <v>4</v>
      </c>
      <c r="N11" s="51">
        <f>VLOOKUP($C11,Points!$B$2:M$47,N$6+1,FALSE)</f>
        <v>3</v>
      </c>
      <c r="O11" s="12">
        <f t="shared" si="0"/>
        <v>43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1">
        <f>VLOOKUP($C12,Points!$B$2:C$47,D$6+1,FALSE)</f>
        <v>2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3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6</v>
      </c>
      <c r="O12" s="12">
        <f t="shared" si="0"/>
        <v>20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11</v>
      </c>
      <c r="F13" s="37">
        <f t="shared" si="1"/>
        <v>14</v>
      </c>
      <c r="G13" s="37">
        <f t="shared" si="1"/>
        <v>15</v>
      </c>
      <c r="H13" s="37">
        <f t="shared" si="1"/>
        <v>17</v>
      </c>
      <c r="I13" s="37">
        <f t="shared" si="1"/>
        <v>18</v>
      </c>
      <c r="J13" s="37">
        <f t="shared" si="1"/>
        <v>25</v>
      </c>
      <c r="K13" s="37">
        <f t="shared" si="1"/>
        <v>10</v>
      </c>
      <c r="L13" s="37">
        <f t="shared" si="1"/>
        <v>11</v>
      </c>
      <c r="M13" s="37">
        <f t="shared" si="1"/>
        <v>6</v>
      </c>
      <c r="N13" s="37">
        <f t="shared" si="1"/>
        <v>33</v>
      </c>
      <c r="O13" s="14">
        <f>SUM(D13:I13)</f>
        <v>91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0</v>
      </c>
      <c r="C15" s="81" t="s">
        <v>0</v>
      </c>
      <c r="D15" s="50">
        <f>VLOOKUP($C15,Points!$B$2:C$47,D$6+1,FALSE)</f>
        <v>0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11</v>
      </c>
      <c r="J15" s="53">
        <f>VLOOKUP($C15,Points!$B$2:I$47,J$6+1,FALSE)</f>
        <v>5</v>
      </c>
      <c r="K15" s="53">
        <f>VLOOKUP($C15,Points!$B$2:J$47,K$6+1,FALSE)</f>
        <v>0</v>
      </c>
      <c r="L15" s="53">
        <f>VLOOKUP($C15,Points!$B$2:K$47,L$6+1,FALSE)</f>
        <v>1</v>
      </c>
      <c r="M15" s="53">
        <f>VLOOKUP($C15,Points!$B$2:L$47,M$6+1,FALSE)</f>
        <v>4</v>
      </c>
      <c r="N15" s="54">
        <f>VLOOKUP($C15,Points!$B$2:M$47,N$6+1,FALSE)</f>
        <v>2</v>
      </c>
      <c r="O15" s="105">
        <f>SUM(D15:N15)</f>
        <v>26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66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5</v>
      </c>
      <c r="H16" s="53">
        <f>VLOOKUP($C16,Points!$B$2:G$47,H$6+1,FALSE)</f>
        <v>0</v>
      </c>
      <c r="I16" s="53">
        <f>VLOOKUP($C16,Points!$B$2:H$47,I$6+1,FALSE)</f>
        <v>1</v>
      </c>
      <c r="J16" s="53">
        <f>VLOOKUP($C16,Points!$B$2:I$47,J$6+1,FALSE)</f>
        <v>8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3</v>
      </c>
      <c r="N16" s="54">
        <f>VLOOKUP($C16,Points!$B$2:M$47,N$6+1,FALSE)</f>
        <v>9</v>
      </c>
      <c r="O16" s="105">
        <f t="shared" ref="O16:O19" si="2">SUM(D16:N16)</f>
        <v>32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2" t="s">
        <v>62</v>
      </c>
      <c r="D17" s="50">
        <f>VLOOKUP($C17,Points!$B$2:C$47,D$6+1,FALSE)</f>
        <v>3</v>
      </c>
      <c r="E17" s="53">
        <f>VLOOKUP($C17,Points!$B$2:D$47,E$6+1,FALSE)</f>
        <v>0</v>
      </c>
      <c r="F17" s="53">
        <f>VLOOKUP($C17,Points!$B$2:E$47,F$6+1,FALSE)</f>
        <v>3</v>
      </c>
      <c r="G17" s="53">
        <f>VLOOKUP($C17,Points!$B$2:F$47,G$6+1,FALSE)</f>
        <v>6</v>
      </c>
      <c r="H17" s="53">
        <f>VLOOKUP($C17,Points!$B$2:G$47,H$6+1,FALSE)</f>
        <v>6</v>
      </c>
      <c r="I17" s="53">
        <f>VLOOKUP($C17,Points!$B$2:H$47,I$6+1,FALSE)</f>
        <v>6</v>
      </c>
      <c r="J17" s="53">
        <f>VLOOKUP($C17,Points!$B$2:I$47,J$6+1,FALSE)</f>
        <v>4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105">
        <f t="shared" si="2"/>
        <v>31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61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5</v>
      </c>
      <c r="G18" s="53">
        <f>VLOOKUP($C18,Points!$B$2:F$47,G$6+1,FALSE)</f>
        <v>0</v>
      </c>
      <c r="H18" s="53">
        <f>VLOOKUP($C18,Points!$B$2:G$47,H$6+1,FALSE)</f>
        <v>0</v>
      </c>
      <c r="I18" s="53">
        <f>VLOOKUP($C18,Points!$B$2:H$47,I$6+1,FALSE)</f>
        <v>0</v>
      </c>
      <c r="J18" s="53">
        <f>VLOOKUP($C18,Points!$B$2:I$47,J$6+1,FALSE)</f>
        <v>6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105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12</v>
      </c>
      <c r="E19" s="48">
        <f t="shared" ref="E19:N19" si="3">SUM(E15:E18)</f>
        <v>5</v>
      </c>
      <c r="F19" s="48">
        <f t="shared" si="3"/>
        <v>11</v>
      </c>
      <c r="G19" s="48">
        <f t="shared" si="3"/>
        <v>11</v>
      </c>
      <c r="H19" s="48">
        <f t="shared" si="3"/>
        <v>6</v>
      </c>
      <c r="I19" s="48">
        <f t="shared" si="3"/>
        <v>18</v>
      </c>
      <c r="J19" s="48">
        <f t="shared" si="3"/>
        <v>23</v>
      </c>
      <c r="K19" s="48">
        <f t="shared" si="3"/>
        <v>9</v>
      </c>
      <c r="L19" s="48">
        <f t="shared" si="3"/>
        <v>1</v>
      </c>
      <c r="M19" s="48">
        <f t="shared" si="3"/>
        <v>8</v>
      </c>
      <c r="N19" s="12">
        <f t="shared" si="3"/>
        <v>11</v>
      </c>
      <c r="O19" s="105">
        <f t="shared" si="2"/>
        <v>115</v>
      </c>
    </row>
    <row r="20" spans="1:18" ht="15" thickBot="1" x14ac:dyDescent="0.35">
      <c r="A20" s="23"/>
      <c r="D20" s="103">
        <f t="shared" ref="D20:N20" si="4">D13+D19</f>
        <v>28</v>
      </c>
      <c r="E20" s="7">
        <f t="shared" si="4"/>
        <v>16</v>
      </c>
      <c r="F20" s="106">
        <f t="shared" si="4"/>
        <v>25</v>
      </c>
      <c r="G20" s="7">
        <f t="shared" si="4"/>
        <v>26</v>
      </c>
      <c r="H20" s="106">
        <f t="shared" si="4"/>
        <v>23</v>
      </c>
      <c r="I20" s="103">
        <f t="shared" si="4"/>
        <v>36</v>
      </c>
      <c r="J20" s="102">
        <f t="shared" si="4"/>
        <v>48</v>
      </c>
      <c r="K20" s="102">
        <f t="shared" si="4"/>
        <v>19</v>
      </c>
      <c r="L20" s="102">
        <f t="shared" si="4"/>
        <v>12</v>
      </c>
      <c r="M20" s="102">
        <f t="shared" si="4"/>
        <v>14</v>
      </c>
      <c r="N20" s="102">
        <f t="shared" si="4"/>
        <v>44</v>
      </c>
      <c r="O20" s="13">
        <f>SUM(D20:N20)</f>
        <v>291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15" priority="3" operator="lessThan">
      <formula>4</formula>
    </cfRule>
    <cfRule type="cellIs" dxfId="214" priority="4" operator="greaterThan">
      <formula>3</formula>
    </cfRule>
  </conditionalFormatting>
  <conditionalFormatting sqref="O3">
    <cfRule type="containsText" dxfId="213" priority="1" operator="containsText" text="WRONG">
      <formula>NOT(ISERROR(SEARCH("WRONG",O3)))</formula>
    </cfRule>
    <cfRule type="containsText" dxfId="21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102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Philip Hey</v>
      </c>
      <c r="D3" s="144" t="s">
        <v>34</v>
      </c>
      <c r="E3" s="139"/>
      <c r="F3" s="47">
        <f>VLOOKUP(C2,Ranking!D6:H67,5,FALSE)</f>
        <v>45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07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06">
        <v>1</v>
      </c>
      <c r="E6" s="7">
        <v>2</v>
      </c>
      <c r="F6" s="106">
        <v>3</v>
      </c>
      <c r="G6" s="7">
        <v>4</v>
      </c>
      <c r="H6" s="7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3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5</v>
      </c>
      <c r="O10" s="12">
        <f t="shared" si="0"/>
        <v>16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46</v>
      </c>
      <c r="D11" s="51">
        <f>VLOOKUP($C11,Points!$B$2:C$47,D$6+1,FALSE)</f>
        <v>3</v>
      </c>
      <c r="E11" s="51">
        <f>VLOOKUP($C11,Points!$B$2:D$47,E$6+1,FALSE)</f>
        <v>5</v>
      </c>
      <c r="F11" s="51">
        <f>VLOOKUP($C11,Points!$B$2:E$47,F$6+1,FALSE)</f>
        <v>0</v>
      </c>
      <c r="G11" s="51">
        <f>VLOOKUP($C11,Points!$B$2:F$47,G$6+1,FALSE)</f>
        <v>2</v>
      </c>
      <c r="H11" s="51">
        <f>VLOOKUP($C11,Points!$B$2:G$47,H$6+1,FALSE)</f>
        <v>6</v>
      </c>
      <c r="I11" s="51">
        <f>VLOOKUP($C11,Points!$B$2:H$47,I$6+1,FALSE)</f>
        <v>6</v>
      </c>
      <c r="J11" s="51">
        <f>VLOOKUP($C11,Points!$B$2:I$47,J$6+1,FALSE)</f>
        <v>1</v>
      </c>
      <c r="K11" s="51">
        <f>VLOOKUP($C11,Points!$B$2:J$47,K$6+1,FALSE)</f>
        <v>3</v>
      </c>
      <c r="L11" s="51">
        <f>VLOOKUP($C11,Points!$B$2:K$47,L$6+1,FALSE)</f>
        <v>4</v>
      </c>
      <c r="M11" s="51">
        <f>VLOOKUP($C11,Points!$B$2:L$47,M$6+1,FALSE)</f>
        <v>0</v>
      </c>
      <c r="N11" s="51">
        <f>VLOOKUP($C11,Points!$B$2:M$47,N$6+1,FALSE)</f>
        <v>2</v>
      </c>
      <c r="O11" s="12">
        <f t="shared" si="0"/>
        <v>32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2" t="s">
        <v>11</v>
      </c>
      <c r="D13" s="37">
        <f>SUM(D7:D12)</f>
        <v>14</v>
      </c>
      <c r="E13" s="37">
        <f t="shared" ref="E13:N13" si="1">SUM(E7:E12)</f>
        <v>12</v>
      </c>
      <c r="F13" s="37">
        <f t="shared" si="1"/>
        <v>14</v>
      </c>
      <c r="G13" s="37">
        <f t="shared" si="1"/>
        <v>15</v>
      </c>
      <c r="H13" s="37">
        <f t="shared" si="1"/>
        <v>24</v>
      </c>
      <c r="I13" s="37">
        <f t="shared" si="1"/>
        <v>32</v>
      </c>
      <c r="J13" s="37">
        <f t="shared" si="1"/>
        <v>16</v>
      </c>
      <c r="K13" s="37">
        <f t="shared" si="1"/>
        <v>25</v>
      </c>
      <c r="L13" s="37">
        <f t="shared" si="1"/>
        <v>16</v>
      </c>
      <c r="M13" s="37">
        <f t="shared" si="1"/>
        <v>11</v>
      </c>
      <c r="N13" s="37">
        <f t="shared" si="1"/>
        <v>14</v>
      </c>
      <c r="O13" s="14">
        <f>SUM(D13:I13)</f>
        <v>111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61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5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0</v>
      </c>
      <c r="J15" s="53">
        <f>VLOOKUP($C15,Points!$B$2:I$47,J$6+1,FALSE)</f>
        <v>6</v>
      </c>
      <c r="K15" s="53">
        <f>VLOOKUP($C15,Points!$B$2:J$47,K$6+1,FALSE)</f>
        <v>5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105">
        <f>SUM(D15:N15)</f>
        <v>26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63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0</v>
      </c>
      <c r="H16" s="53">
        <f>VLOOKUP($C16,Points!$B$2:G$47,H$6+1,FALSE)</f>
        <v>1</v>
      </c>
      <c r="I16" s="53">
        <f>VLOOKUP($C16,Points!$B$2:H$47,I$6+1,FALSE)</f>
        <v>0</v>
      </c>
      <c r="J16" s="53">
        <f>VLOOKUP($C16,Points!$B$2:I$47,J$6+1,FALSE)</f>
        <v>0</v>
      </c>
      <c r="K16" s="53">
        <f>VLOOKUP($C16,Points!$B$2:J$47,K$6+1,FALSE)</f>
        <v>2</v>
      </c>
      <c r="L16" s="53">
        <f>VLOOKUP($C16,Points!$B$2:K$47,L$6+1,FALSE)</f>
        <v>1</v>
      </c>
      <c r="M16" s="53">
        <f>VLOOKUP($C16,Points!$B$2:L$47,M$6+1,FALSE)</f>
        <v>2</v>
      </c>
      <c r="N16" s="54">
        <f>VLOOKUP($C16,Points!$B$2:M$47,N$6+1,FALSE)</f>
        <v>6</v>
      </c>
      <c r="O16" s="105">
        <f t="shared" ref="O16:O19" si="2">SUM(D16:N16)</f>
        <v>16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65</v>
      </c>
      <c r="D17" s="50">
        <f>VLOOKUP($C17,Points!$B$2:C$47,D$6+1,FALSE)</f>
        <v>0</v>
      </c>
      <c r="E17" s="53">
        <f>VLOOKUP($C17,Points!$B$2:D$47,E$6+1,FALSE)</f>
        <v>2</v>
      </c>
      <c r="F17" s="53">
        <f>VLOOKUP($C17,Points!$B$2:E$47,F$6+1,FALSE)</f>
        <v>0</v>
      </c>
      <c r="G17" s="53">
        <f>VLOOKUP($C17,Points!$B$2:F$47,G$6+1,FALSE)</f>
        <v>6</v>
      </c>
      <c r="H17" s="53">
        <f>VLOOKUP($C17,Points!$B$2:G$47,H$6+1,FALSE)</f>
        <v>4</v>
      </c>
      <c r="I17" s="53">
        <f>VLOOKUP($C17,Points!$B$2:H$47,I$6+1,FALSE)</f>
        <v>5</v>
      </c>
      <c r="J17" s="53">
        <f>VLOOKUP($C17,Points!$B$2:I$47,J$6+1,FALSE)</f>
        <v>0</v>
      </c>
      <c r="K17" s="53">
        <f>VLOOKUP($C17,Points!$B$2:J$47,K$6+1,FALSE)</f>
        <v>5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4</v>
      </c>
      <c r="O17" s="105">
        <f t="shared" si="2"/>
        <v>26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9</v>
      </c>
      <c r="O18" s="105">
        <f t="shared" si="2"/>
        <v>32</v>
      </c>
    </row>
    <row r="19" spans="1:18" ht="15" thickBot="1" x14ac:dyDescent="0.35">
      <c r="A19" s="23"/>
      <c r="B19" s="23"/>
      <c r="C19" s="80" t="s">
        <v>10</v>
      </c>
      <c r="D19" s="48">
        <f>SUM(D15:D18)</f>
        <v>13</v>
      </c>
      <c r="E19" s="48">
        <f t="shared" ref="E19:N19" si="3">SUM(E15:E18)</f>
        <v>7</v>
      </c>
      <c r="F19" s="48">
        <f t="shared" si="3"/>
        <v>5</v>
      </c>
      <c r="G19" s="48">
        <f t="shared" si="3"/>
        <v>11</v>
      </c>
      <c r="H19" s="48">
        <f t="shared" si="3"/>
        <v>5</v>
      </c>
      <c r="I19" s="48">
        <f t="shared" si="3"/>
        <v>6</v>
      </c>
      <c r="J19" s="48">
        <f t="shared" si="3"/>
        <v>14</v>
      </c>
      <c r="K19" s="48">
        <f t="shared" si="3"/>
        <v>14</v>
      </c>
      <c r="L19" s="48">
        <f t="shared" si="3"/>
        <v>1</v>
      </c>
      <c r="M19" s="48">
        <f t="shared" si="3"/>
        <v>5</v>
      </c>
      <c r="N19" s="12">
        <f t="shared" si="3"/>
        <v>19</v>
      </c>
      <c r="O19" s="105">
        <f t="shared" si="2"/>
        <v>100</v>
      </c>
    </row>
    <row r="20" spans="1:18" ht="15" thickBot="1" x14ac:dyDescent="0.35">
      <c r="A20" s="23"/>
      <c r="D20" s="103">
        <f t="shared" ref="D20:N20" si="4">D13+D19</f>
        <v>27</v>
      </c>
      <c r="E20" s="7">
        <f t="shared" si="4"/>
        <v>19</v>
      </c>
      <c r="F20" s="106">
        <f t="shared" si="4"/>
        <v>19</v>
      </c>
      <c r="G20" s="7">
        <f t="shared" si="4"/>
        <v>26</v>
      </c>
      <c r="H20" s="106">
        <f t="shared" si="4"/>
        <v>29</v>
      </c>
      <c r="I20" s="103">
        <f t="shared" si="4"/>
        <v>38</v>
      </c>
      <c r="J20" s="102">
        <f t="shared" si="4"/>
        <v>30</v>
      </c>
      <c r="K20" s="102">
        <f t="shared" si="4"/>
        <v>39</v>
      </c>
      <c r="L20" s="102">
        <f t="shared" si="4"/>
        <v>17</v>
      </c>
      <c r="M20" s="102">
        <f t="shared" si="4"/>
        <v>16</v>
      </c>
      <c r="N20" s="102">
        <f t="shared" si="4"/>
        <v>33</v>
      </c>
      <c r="O20" s="13">
        <f>SUM(D20:N20)</f>
        <v>293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11" priority="3" operator="lessThan">
      <formula>4</formula>
    </cfRule>
    <cfRule type="cellIs" dxfId="210" priority="4" operator="greaterThan">
      <formula>3</formula>
    </cfRule>
  </conditionalFormatting>
  <conditionalFormatting sqref="O3">
    <cfRule type="containsText" dxfId="209" priority="1" operator="containsText" text="WRONG">
      <formula>NOT(ISERROR(SEARCH("WRONG",O3)))</formula>
    </cfRule>
    <cfRule type="containsText" dxfId="20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101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Morten Olsen</v>
      </c>
      <c r="D3" s="144" t="s">
        <v>34</v>
      </c>
      <c r="E3" s="139"/>
      <c r="F3" s="47">
        <f>VLOOKUP(C2,Ranking!D6:H67,5,FALSE)</f>
        <v>28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07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06">
        <v>1</v>
      </c>
      <c r="E6" s="7">
        <v>2</v>
      </c>
      <c r="F6" s="106">
        <v>3</v>
      </c>
      <c r="G6" s="7">
        <v>4</v>
      </c>
      <c r="H6" s="7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46</v>
      </c>
      <c r="D7" s="51">
        <f>VLOOKUP($C7,Points!$B$2:C$47,D$6+1,FALSE)</f>
        <v>3</v>
      </c>
      <c r="E7" s="51">
        <f>VLOOKUP($C7,Points!$B$2:D$47,E$6+1,FALSE)</f>
        <v>5</v>
      </c>
      <c r="F7" s="51">
        <f>VLOOKUP($C7,Points!$B$2:E$47,F$6+1,FALSE)</f>
        <v>0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1</v>
      </c>
      <c r="K7" s="51">
        <f>VLOOKUP($C7,Points!$B$2:J$47,K$6+1,FALSE)</f>
        <v>3</v>
      </c>
      <c r="L7" s="51">
        <f>VLOOKUP($C7,Points!$B$2:K$47,L$6+1,FALSE)</f>
        <v>4</v>
      </c>
      <c r="M7" s="51">
        <f>VLOOKUP($C7,Points!$B$2:L$47,M$6+1,FALSE)</f>
        <v>0</v>
      </c>
      <c r="N7" s="51">
        <f>VLOOKUP($C7,Points!$B$2:M$47,N$6+1,FALSE)</f>
        <v>2</v>
      </c>
      <c r="O7" s="12">
        <f>SUM(D7:N7)</f>
        <v>32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0</v>
      </c>
      <c r="C8" s="8" t="s">
        <v>5</v>
      </c>
      <c r="D8" s="51">
        <f>VLOOKUP($C8,Points!$B$2:C$47,D$6+1,FALSE)</f>
        <v>6</v>
      </c>
      <c r="E8" s="51">
        <f>VLOOKUP($C8,Points!$B$2:D$47,E$6+1,FALSE)</f>
        <v>3</v>
      </c>
      <c r="F8" s="51">
        <f>VLOOKUP($C8,Points!$B$2:E$47,F$6+1,FALSE)</f>
        <v>6</v>
      </c>
      <c r="G8" s="51">
        <f>VLOOKUP($C8,Points!$B$2:F$47,G$6+1,FALSE)</f>
        <v>3</v>
      </c>
      <c r="H8" s="51">
        <f>VLOOKUP($C8,Points!$B$2:G$47,H$6+1,FALSE)</f>
        <v>0</v>
      </c>
      <c r="I8" s="51">
        <f>VLOOKUP($C8,Points!$B$2:H$47,I$6+1,FALSE)</f>
        <v>4</v>
      </c>
      <c r="J8" s="51">
        <f>VLOOKUP($C8,Points!$B$2:I$47,J$6+1,FALSE)</f>
        <v>0</v>
      </c>
      <c r="K8" s="51">
        <f>VLOOKUP($C8,Points!$B$2:J$47,K$6+1,FALSE)</f>
        <v>4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0</v>
      </c>
      <c r="O8" s="12">
        <f t="shared" ref="O8:O12" si="0">SUM(D8:N8)</f>
        <v>26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14</v>
      </c>
      <c r="D10" s="51">
        <f>VLOOKUP($C10,Points!$B$2:C$47,D$6+1,FALSE)</f>
        <v>2</v>
      </c>
      <c r="E10" s="51">
        <f>VLOOKUP($C10,Points!$B$2:D$47,E$6+1,FALSE)</f>
        <v>5</v>
      </c>
      <c r="F10" s="51">
        <f>VLOOKUP($C10,Points!$B$2:E$47,F$6+1,FALSE)</f>
        <v>5</v>
      </c>
      <c r="G10" s="51">
        <f>VLOOKUP($C10,Points!$B$2:F$47,G$6+1,FALSE)</f>
        <v>4</v>
      </c>
      <c r="H10" s="51">
        <f>VLOOKUP($C10,Points!$B$2:G$47,H$6+1,FALSE)</f>
        <v>5</v>
      </c>
      <c r="I10" s="51">
        <f>VLOOKUP($C10,Points!$B$2:H$47,I$6+1,FALSE)</f>
        <v>6</v>
      </c>
      <c r="J10" s="51">
        <f>VLOOKUP($C10,Points!$B$2:I$47,J$6+1,FALSE)</f>
        <v>6</v>
      </c>
      <c r="K10" s="51">
        <f>VLOOKUP($C10,Points!$B$2:J$47,K$6+1,FALSE)</f>
        <v>3</v>
      </c>
      <c r="L10" s="51">
        <f>VLOOKUP($C10,Points!$B$2:K$47,L$6+1,FALSE)</f>
        <v>5</v>
      </c>
      <c r="M10" s="51">
        <f>VLOOKUP($C10,Points!$B$2:L$47,M$6+1,FALSE)</f>
        <v>2</v>
      </c>
      <c r="N10" s="51">
        <f>VLOOKUP($C10,Points!$B$2:M$47,N$6+1,FALSE)</f>
        <v>2</v>
      </c>
      <c r="O10" s="12">
        <f t="shared" si="0"/>
        <v>45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6</v>
      </c>
      <c r="O11" s="12">
        <f t="shared" si="0"/>
        <v>20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50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6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11</v>
      </c>
      <c r="O12" s="12">
        <f t="shared" si="0"/>
        <v>23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17</v>
      </c>
      <c r="F13" s="37">
        <f t="shared" si="1"/>
        <v>17</v>
      </c>
      <c r="G13" s="37">
        <f t="shared" si="1"/>
        <v>18</v>
      </c>
      <c r="H13" s="37">
        <f t="shared" si="1"/>
        <v>17</v>
      </c>
      <c r="I13" s="37">
        <f t="shared" si="1"/>
        <v>31</v>
      </c>
      <c r="J13" s="37">
        <f t="shared" si="1"/>
        <v>25</v>
      </c>
      <c r="K13" s="37">
        <f t="shared" si="1"/>
        <v>16</v>
      </c>
      <c r="L13" s="37">
        <f t="shared" si="1"/>
        <v>11</v>
      </c>
      <c r="M13" s="37">
        <f t="shared" si="1"/>
        <v>5</v>
      </c>
      <c r="N13" s="37">
        <f t="shared" si="1"/>
        <v>25</v>
      </c>
      <c r="O13" s="14">
        <f>SUM(D13:I13)</f>
        <v>116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61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5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0</v>
      </c>
      <c r="J15" s="53">
        <f>VLOOKUP($C15,Points!$B$2:I$47,J$6+1,FALSE)</f>
        <v>6</v>
      </c>
      <c r="K15" s="53">
        <f>VLOOKUP($C15,Points!$B$2:J$47,K$6+1,FALSE)</f>
        <v>5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105">
        <f>SUM(D15:N15)</f>
        <v>26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105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8</v>
      </c>
      <c r="O17" s="105">
        <f t="shared" si="2"/>
        <v>27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0</v>
      </c>
      <c r="D18" s="50">
        <f>VLOOKUP($C18,Points!$B$2:C$47,D$6+1,FALSE)</f>
        <v>0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0</v>
      </c>
      <c r="H18" s="53">
        <f>VLOOKUP($C18,Points!$B$2:G$47,H$6+1,FALSE)</f>
        <v>0</v>
      </c>
      <c r="I18" s="53">
        <f>VLOOKUP($C18,Points!$B$2:H$47,I$6+1,FALSE)</f>
        <v>11</v>
      </c>
      <c r="J18" s="53">
        <f>VLOOKUP($C18,Points!$B$2:I$47,J$6+1,FALSE)</f>
        <v>5</v>
      </c>
      <c r="K18" s="53">
        <f>VLOOKUP($C18,Points!$B$2:J$47,K$6+1,FALSE)</f>
        <v>0</v>
      </c>
      <c r="L18" s="53">
        <f>VLOOKUP($C18,Points!$B$2:K$47,L$6+1,FALSE)</f>
        <v>1</v>
      </c>
      <c r="M18" s="53">
        <f>VLOOKUP($C18,Points!$B$2:L$47,M$6+1,FALSE)</f>
        <v>4</v>
      </c>
      <c r="N18" s="54">
        <f>VLOOKUP($C18,Points!$B$2:M$47,N$6+1,FALSE)</f>
        <v>2</v>
      </c>
      <c r="O18" s="105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5</v>
      </c>
      <c r="F19" s="48">
        <f t="shared" si="3"/>
        <v>11</v>
      </c>
      <c r="G19" s="48">
        <f t="shared" si="3"/>
        <v>11</v>
      </c>
      <c r="H19" s="48">
        <f t="shared" si="3"/>
        <v>6</v>
      </c>
      <c r="I19" s="48">
        <f t="shared" si="3"/>
        <v>17</v>
      </c>
      <c r="J19" s="48">
        <f t="shared" si="3"/>
        <v>20</v>
      </c>
      <c r="K19" s="48">
        <f t="shared" si="3"/>
        <v>9</v>
      </c>
      <c r="L19" s="48">
        <f t="shared" si="3"/>
        <v>1</v>
      </c>
      <c r="M19" s="48">
        <f t="shared" si="3"/>
        <v>6</v>
      </c>
      <c r="N19" s="12">
        <f t="shared" si="3"/>
        <v>10</v>
      </c>
      <c r="O19" s="105">
        <f t="shared" si="2"/>
        <v>110</v>
      </c>
    </row>
    <row r="20" spans="1:18" ht="15" thickBot="1" x14ac:dyDescent="0.35">
      <c r="A20" s="23"/>
      <c r="D20" s="103">
        <f t="shared" ref="D20:N20" si="4">D13+D19</f>
        <v>30</v>
      </c>
      <c r="E20" s="7">
        <f t="shared" si="4"/>
        <v>22</v>
      </c>
      <c r="F20" s="106">
        <f t="shared" si="4"/>
        <v>28</v>
      </c>
      <c r="G20" s="7">
        <f t="shared" si="4"/>
        <v>29</v>
      </c>
      <c r="H20" s="106">
        <f t="shared" si="4"/>
        <v>23</v>
      </c>
      <c r="I20" s="103">
        <f t="shared" si="4"/>
        <v>48</v>
      </c>
      <c r="J20" s="102">
        <f t="shared" si="4"/>
        <v>45</v>
      </c>
      <c r="K20" s="102">
        <f t="shared" si="4"/>
        <v>25</v>
      </c>
      <c r="L20" s="102">
        <f t="shared" si="4"/>
        <v>12</v>
      </c>
      <c r="M20" s="102">
        <f t="shared" si="4"/>
        <v>11</v>
      </c>
      <c r="N20" s="102">
        <f t="shared" si="4"/>
        <v>35</v>
      </c>
      <c r="O20" s="13">
        <f>SUM(D20:N20)</f>
        <v>308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07" priority="3" operator="lessThan">
      <formula>4</formula>
    </cfRule>
    <cfRule type="cellIs" dxfId="206" priority="4" operator="greaterThan">
      <formula>3</formula>
    </cfRule>
  </conditionalFormatting>
  <conditionalFormatting sqref="O3">
    <cfRule type="containsText" dxfId="205" priority="1" operator="containsText" text="WRONG">
      <formula>NOT(ISERROR(SEARCH("WRONG",O3)))</formula>
    </cfRule>
    <cfRule type="containsText" dxfId="20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100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Simon Olsen</v>
      </c>
      <c r="D3" s="144" t="s">
        <v>34</v>
      </c>
      <c r="E3" s="139"/>
      <c r="F3" s="47">
        <f>VLOOKUP(C2,Ranking!D6:H67,5,FALSE)</f>
        <v>22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07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06">
        <v>1</v>
      </c>
      <c r="E6" s="7">
        <v>2</v>
      </c>
      <c r="F6" s="106">
        <v>3</v>
      </c>
      <c r="G6" s="7">
        <v>4</v>
      </c>
      <c r="H6" s="7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3</v>
      </c>
      <c r="O7" s="12">
        <f>SUM(D7:N7)</f>
        <v>43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0</v>
      </c>
      <c r="C8" s="8" t="s">
        <v>5</v>
      </c>
      <c r="D8" s="51">
        <f>VLOOKUP($C8,Points!$B$2:C$47,D$6+1,FALSE)</f>
        <v>6</v>
      </c>
      <c r="E8" s="51">
        <f>VLOOKUP($C8,Points!$B$2:D$47,E$6+1,FALSE)</f>
        <v>3</v>
      </c>
      <c r="F8" s="51">
        <f>VLOOKUP($C8,Points!$B$2:E$47,F$6+1,FALSE)</f>
        <v>6</v>
      </c>
      <c r="G8" s="51">
        <f>VLOOKUP($C8,Points!$B$2:F$47,G$6+1,FALSE)</f>
        <v>3</v>
      </c>
      <c r="H8" s="51">
        <f>VLOOKUP($C8,Points!$B$2:G$47,H$6+1,FALSE)</f>
        <v>0</v>
      </c>
      <c r="I8" s="51">
        <f>VLOOKUP($C8,Points!$B$2:H$47,I$6+1,FALSE)</f>
        <v>4</v>
      </c>
      <c r="J8" s="51">
        <f>VLOOKUP($C8,Points!$B$2:I$47,J$6+1,FALSE)</f>
        <v>0</v>
      </c>
      <c r="K8" s="51">
        <f>VLOOKUP($C8,Points!$B$2:J$47,K$6+1,FALSE)</f>
        <v>4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0</v>
      </c>
      <c r="O8" s="12">
        <f t="shared" ref="O8:O12" si="0">SUM(D8:N8)</f>
        <v>26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14</v>
      </c>
      <c r="D10" s="51">
        <f>VLOOKUP($C10,Points!$B$2:C$47,D$6+1,FALSE)</f>
        <v>2</v>
      </c>
      <c r="E10" s="51">
        <f>VLOOKUP($C10,Points!$B$2:D$47,E$6+1,FALSE)</f>
        <v>5</v>
      </c>
      <c r="F10" s="51">
        <f>VLOOKUP($C10,Points!$B$2:E$47,F$6+1,FALSE)</f>
        <v>5</v>
      </c>
      <c r="G10" s="51">
        <f>VLOOKUP($C10,Points!$B$2:F$47,G$6+1,FALSE)</f>
        <v>4</v>
      </c>
      <c r="H10" s="51">
        <f>VLOOKUP($C10,Points!$B$2:G$47,H$6+1,FALSE)</f>
        <v>5</v>
      </c>
      <c r="I10" s="51">
        <f>VLOOKUP($C10,Points!$B$2:H$47,I$6+1,FALSE)</f>
        <v>6</v>
      </c>
      <c r="J10" s="51">
        <f>VLOOKUP($C10,Points!$B$2:I$47,J$6+1,FALSE)</f>
        <v>6</v>
      </c>
      <c r="K10" s="51">
        <f>VLOOKUP($C10,Points!$B$2:J$47,K$6+1,FALSE)</f>
        <v>3</v>
      </c>
      <c r="L10" s="51">
        <f>VLOOKUP($C10,Points!$B$2:K$47,L$6+1,FALSE)</f>
        <v>5</v>
      </c>
      <c r="M10" s="51">
        <f>VLOOKUP($C10,Points!$B$2:L$47,M$6+1,FALSE)</f>
        <v>2</v>
      </c>
      <c r="N10" s="51">
        <f>VLOOKUP($C10,Points!$B$2:M$47,N$6+1,FALSE)</f>
        <v>2</v>
      </c>
      <c r="O10" s="12">
        <f t="shared" si="0"/>
        <v>45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6</v>
      </c>
      <c r="O11" s="12">
        <f t="shared" si="0"/>
        <v>20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1">
        <f>VLOOKUP($C12,Points!$B$2:C$47,D$6+1,FALSE)</f>
        <v>1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4</v>
      </c>
      <c r="H12" s="51">
        <f>VLOOKUP($C12,Points!$B$2:G$47,H$6+1,FALSE)</f>
        <v>0</v>
      </c>
      <c r="I12" s="51">
        <f>VLOOKUP($C12,Points!$B$2:H$47,I$6+1,FALSE)</f>
        <v>5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3</v>
      </c>
      <c r="N12" s="51">
        <f>VLOOKUP($C12,Points!$B$2:M$47,N$6+1,FALSE)</f>
        <v>8</v>
      </c>
      <c r="O12" s="12">
        <f t="shared" si="0"/>
        <v>21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15</v>
      </c>
      <c r="F13" s="37">
        <f t="shared" si="1"/>
        <v>22</v>
      </c>
      <c r="G13" s="37">
        <f t="shared" si="1"/>
        <v>20</v>
      </c>
      <c r="H13" s="37">
        <f t="shared" si="1"/>
        <v>17</v>
      </c>
      <c r="I13" s="37">
        <f t="shared" si="1"/>
        <v>30</v>
      </c>
      <c r="J13" s="37">
        <f t="shared" si="1"/>
        <v>21</v>
      </c>
      <c r="K13" s="37">
        <f t="shared" si="1"/>
        <v>19</v>
      </c>
      <c r="L13" s="37">
        <f t="shared" si="1"/>
        <v>12</v>
      </c>
      <c r="M13" s="37">
        <f t="shared" si="1"/>
        <v>12</v>
      </c>
      <c r="N13" s="37">
        <f t="shared" si="1"/>
        <v>23</v>
      </c>
      <c r="O13" s="14">
        <f>SUM(D13:I13)</f>
        <v>120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0</v>
      </c>
      <c r="C15" s="81" t="s">
        <v>0</v>
      </c>
      <c r="D15" s="50">
        <f>VLOOKUP($C15,Points!$B$2:C$47,D$6+1,FALSE)</f>
        <v>0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11</v>
      </c>
      <c r="J15" s="53">
        <f>VLOOKUP($C15,Points!$B$2:I$47,J$6+1,FALSE)</f>
        <v>5</v>
      </c>
      <c r="K15" s="53">
        <f>VLOOKUP($C15,Points!$B$2:J$47,K$6+1,FALSE)</f>
        <v>0</v>
      </c>
      <c r="L15" s="53">
        <f>VLOOKUP($C15,Points!$B$2:K$47,L$6+1,FALSE)</f>
        <v>1</v>
      </c>
      <c r="M15" s="53">
        <f>VLOOKUP($C15,Points!$B$2:L$47,M$6+1,FALSE)</f>
        <v>4</v>
      </c>
      <c r="N15" s="54">
        <f>VLOOKUP($C15,Points!$B$2:M$47,N$6+1,FALSE)</f>
        <v>2</v>
      </c>
      <c r="O15" s="105">
        <f>SUM(D15:N15)</f>
        <v>26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61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5</v>
      </c>
      <c r="G16" s="53">
        <f>VLOOKUP($C16,Points!$B$2:F$47,G$6+1,FALSE)</f>
        <v>0</v>
      </c>
      <c r="H16" s="53">
        <f>VLOOKUP($C16,Points!$B$2:G$47,H$6+1,FALSE)</f>
        <v>0</v>
      </c>
      <c r="I16" s="53">
        <f>VLOOKUP($C16,Points!$B$2:H$47,I$6+1,FALSE)</f>
        <v>0</v>
      </c>
      <c r="J16" s="53">
        <f>VLOOKUP($C16,Points!$B$2:I$47,J$6+1,FALSE)</f>
        <v>6</v>
      </c>
      <c r="K16" s="53">
        <f>VLOOKUP($C16,Points!$B$2:J$47,K$6+1,FALSE)</f>
        <v>5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105">
        <f t="shared" ref="O16:O19" si="2">SUM(D16:N16)</f>
        <v>26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8</v>
      </c>
      <c r="O17" s="105">
        <f t="shared" si="2"/>
        <v>27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2" t="s">
        <v>62</v>
      </c>
      <c r="D18" s="50">
        <f>VLOOKUP($C18,Points!$B$2:C$47,D$6+1,FALSE)</f>
        <v>3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6</v>
      </c>
      <c r="J18" s="53">
        <f>VLOOKUP($C18,Points!$B$2:I$47,J$6+1,FALSE)</f>
        <v>4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0</v>
      </c>
      <c r="O18" s="105">
        <f t="shared" si="2"/>
        <v>31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5</v>
      </c>
      <c r="F19" s="48">
        <f t="shared" si="3"/>
        <v>11</v>
      </c>
      <c r="G19" s="48">
        <f t="shared" si="3"/>
        <v>11</v>
      </c>
      <c r="H19" s="48">
        <f t="shared" si="3"/>
        <v>6</v>
      </c>
      <c r="I19" s="48">
        <f t="shared" si="3"/>
        <v>17</v>
      </c>
      <c r="J19" s="48">
        <f t="shared" si="3"/>
        <v>20</v>
      </c>
      <c r="K19" s="48">
        <f t="shared" si="3"/>
        <v>9</v>
      </c>
      <c r="L19" s="48">
        <f t="shared" si="3"/>
        <v>1</v>
      </c>
      <c r="M19" s="48">
        <f t="shared" si="3"/>
        <v>6</v>
      </c>
      <c r="N19" s="12">
        <f t="shared" si="3"/>
        <v>10</v>
      </c>
      <c r="O19" s="105">
        <f t="shared" si="2"/>
        <v>110</v>
      </c>
    </row>
    <row r="20" spans="1:18" ht="15" thickBot="1" x14ac:dyDescent="0.35">
      <c r="A20" s="23"/>
      <c r="D20" s="103">
        <f t="shared" ref="D20:N20" si="4">D13+D19</f>
        <v>30</v>
      </c>
      <c r="E20" s="7">
        <f t="shared" si="4"/>
        <v>20</v>
      </c>
      <c r="F20" s="106">
        <f t="shared" si="4"/>
        <v>33</v>
      </c>
      <c r="G20" s="7">
        <f t="shared" si="4"/>
        <v>31</v>
      </c>
      <c r="H20" s="106">
        <f t="shared" si="4"/>
        <v>23</v>
      </c>
      <c r="I20" s="103">
        <f t="shared" si="4"/>
        <v>47</v>
      </c>
      <c r="J20" s="102">
        <f t="shared" si="4"/>
        <v>41</v>
      </c>
      <c r="K20" s="102">
        <f t="shared" si="4"/>
        <v>28</v>
      </c>
      <c r="L20" s="102">
        <f t="shared" si="4"/>
        <v>13</v>
      </c>
      <c r="M20" s="102">
        <f t="shared" si="4"/>
        <v>18</v>
      </c>
      <c r="N20" s="102">
        <f t="shared" si="4"/>
        <v>33</v>
      </c>
      <c r="O20" s="13">
        <f>SUM(D20:N20)</f>
        <v>317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03" priority="3" operator="lessThan">
      <formula>4</formula>
    </cfRule>
    <cfRule type="cellIs" dxfId="202" priority="4" operator="greaterThan">
      <formula>3</formula>
    </cfRule>
  </conditionalFormatting>
  <conditionalFormatting sqref="O3">
    <cfRule type="containsText" dxfId="201" priority="1" operator="containsText" text="WRONG">
      <formula>NOT(ISERROR(SEARCH("WRONG",O3)))</formula>
    </cfRule>
    <cfRule type="containsText" dxfId="20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3" sqref="F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99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Per Brask</v>
      </c>
      <c r="D3" s="144" t="s">
        <v>34</v>
      </c>
      <c r="E3" s="139"/>
      <c r="F3" s="47">
        <f>VLOOKUP(C2,Ranking!D6:H67,5,FALSE)</f>
        <v>47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07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06">
        <v>1</v>
      </c>
      <c r="E6" s="7">
        <v>2</v>
      </c>
      <c r="F6" s="106">
        <v>3</v>
      </c>
      <c r="G6" s="7">
        <v>4</v>
      </c>
      <c r="H6" s="7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46</v>
      </c>
      <c r="D7" s="51">
        <f>VLOOKUP($C7,Points!$B$2:C$47,D$6+1,FALSE)</f>
        <v>3</v>
      </c>
      <c r="E7" s="51">
        <f>VLOOKUP($C7,Points!$B$2:D$47,E$6+1,FALSE)</f>
        <v>5</v>
      </c>
      <c r="F7" s="51">
        <f>VLOOKUP($C7,Points!$B$2:E$47,F$6+1,FALSE)</f>
        <v>0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1</v>
      </c>
      <c r="K7" s="51">
        <f>VLOOKUP($C7,Points!$B$2:J$47,K$6+1,FALSE)</f>
        <v>3</v>
      </c>
      <c r="L7" s="51">
        <f>VLOOKUP($C7,Points!$B$2:K$47,L$6+1,FALSE)</f>
        <v>4</v>
      </c>
      <c r="M7" s="51">
        <f>VLOOKUP($C7,Points!$B$2:L$47,M$6+1,FALSE)</f>
        <v>0</v>
      </c>
      <c r="N7" s="51">
        <f>VLOOKUP($C7,Points!$B$2:M$47,N$6+1,FALSE)</f>
        <v>2</v>
      </c>
      <c r="O7" s="12">
        <f>SUM(D7:N7)</f>
        <v>32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1">
        <f>VLOOKUP($C10,Points!$B$2:C$47,D$6+1,FALSE)</f>
        <v>6</v>
      </c>
      <c r="E10" s="51">
        <f>VLOOKUP($C10,Points!$B$2:D$47,E$6+1,FALSE)</f>
        <v>0</v>
      </c>
      <c r="F10" s="51">
        <f>VLOOKUP($C10,Points!$B$2:E$47,F$6+1,FALSE)</f>
        <v>2</v>
      </c>
      <c r="G10" s="51">
        <f>VLOOKUP($C10,Points!$B$2:F$47,G$6+1,FALSE)</f>
        <v>1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12</v>
      </c>
      <c r="O10" s="12">
        <f t="shared" si="0"/>
        <v>21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1">
        <f>VLOOKUP($C12,Points!$B$2:C$47,D$6+1,FALSE)</f>
        <v>2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3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6</v>
      </c>
      <c r="O12" s="12">
        <f t="shared" si="0"/>
        <v>20</v>
      </c>
    </row>
    <row r="13" spans="1:15" x14ac:dyDescent="0.3">
      <c r="A13" s="23"/>
      <c r="B13" s="23"/>
      <c r="C13" s="52" t="s">
        <v>11</v>
      </c>
      <c r="D13" s="37">
        <f>SUM(D7:D12)</f>
        <v>24</v>
      </c>
      <c r="E13" s="37">
        <f t="shared" ref="E13:N13" si="1">SUM(E7:E12)</f>
        <v>9</v>
      </c>
      <c r="F13" s="37">
        <f t="shared" si="1"/>
        <v>11</v>
      </c>
      <c r="G13" s="37">
        <f t="shared" si="1"/>
        <v>16</v>
      </c>
      <c r="H13" s="37">
        <f t="shared" si="1"/>
        <v>18</v>
      </c>
      <c r="I13" s="37">
        <f t="shared" si="1"/>
        <v>21</v>
      </c>
      <c r="J13" s="37">
        <f t="shared" si="1"/>
        <v>19</v>
      </c>
      <c r="K13" s="37">
        <f t="shared" si="1"/>
        <v>15</v>
      </c>
      <c r="L13" s="37">
        <f t="shared" si="1"/>
        <v>11</v>
      </c>
      <c r="M13" s="37">
        <f t="shared" si="1"/>
        <v>7</v>
      </c>
      <c r="N13" s="37">
        <f t="shared" si="1"/>
        <v>24</v>
      </c>
      <c r="O13" s="14">
        <f>SUM(D13:I13)</f>
        <v>99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63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0</v>
      </c>
      <c r="H15" s="53">
        <f>VLOOKUP($C15,Points!$B$2:G$47,H$6+1,FALSE)</f>
        <v>1</v>
      </c>
      <c r="I15" s="53">
        <f>VLOOKUP($C15,Points!$B$2:H$47,I$6+1,FALSE)</f>
        <v>0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1</v>
      </c>
      <c r="M15" s="53">
        <f>VLOOKUP($C15,Points!$B$2:L$47,M$6+1,FALSE)</f>
        <v>2</v>
      </c>
      <c r="N15" s="54">
        <f>VLOOKUP($C15,Points!$B$2:M$47,N$6+1,FALSE)</f>
        <v>6</v>
      </c>
      <c r="O15" s="105">
        <f>SUM(D15:N15)</f>
        <v>16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105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8</v>
      </c>
      <c r="O17" s="105">
        <f t="shared" si="2"/>
        <v>27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60</v>
      </c>
      <c r="D18" s="50">
        <f>VLOOKUP($C18,Points!$B$2:C$47,D$6+1,FALSE)</f>
        <v>0</v>
      </c>
      <c r="E18" s="53">
        <f>VLOOKUP($C18,Points!$B$2:D$47,E$6+1,FALSE)</f>
        <v>6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1</v>
      </c>
      <c r="O18" s="105">
        <f t="shared" si="2"/>
        <v>42</v>
      </c>
    </row>
    <row r="19" spans="1:18" ht="15" thickBot="1" x14ac:dyDescent="0.35">
      <c r="A19" s="23"/>
      <c r="B19" s="23"/>
      <c r="C19" s="80" t="s">
        <v>10</v>
      </c>
      <c r="D19" s="48">
        <f>SUM(D15:D18)</f>
        <v>13</v>
      </c>
      <c r="E19" s="48">
        <f t="shared" ref="E19:N19" si="3">SUM(E15:E18)</f>
        <v>6</v>
      </c>
      <c r="F19" s="48">
        <f t="shared" si="3"/>
        <v>9</v>
      </c>
      <c r="G19" s="48">
        <f t="shared" si="3"/>
        <v>17</v>
      </c>
      <c r="H19" s="48">
        <f t="shared" si="3"/>
        <v>13</v>
      </c>
      <c r="I19" s="48">
        <f t="shared" si="3"/>
        <v>11</v>
      </c>
      <c r="J19" s="48">
        <f t="shared" si="3"/>
        <v>15</v>
      </c>
      <c r="K19" s="48">
        <f t="shared" si="3"/>
        <v>12</v>
      </c>
      <c r="L19" s="48">
        <f t="shared" si="3"/>
        <v>1</v>
      </c>
      <c r="M19" s="48">
        <f t="shared" si="3"/>
        <v>4</v>
      </c>
      <c r="N19" s="12">
        <f t="shared" si="3"/>
        <v>15</v>
      </c>
      <c r="O19" s="105">
        <f t="shared" si="2"/>
        <v>116</v>
      </c>
    </row>
    <row r="20" spans="1:18" ht="15" thickBot="1" x14ac:dyDescent="0.35">
      <c r="A20" s="23"/>
      <c r="D20" s="103">
        <f t="shared" ref="D20:N20" si="4">D13+D19</f>
        <v>37</v>
      </c>
      <c r="E20" s="7">
        <f t="shared" si="4"/>
        <v>15</v>
      </c>
      <c r="F20" s="106">
        <f t="shared" si="4"/>
        <v>20</v>
      </c>
      <c r="G20" s="7">
        <f t="shared" si="4"/>
        <v>33</v>
      </c>
      <c r="H20" s="106">
        <f t="shared" si="4"/>
        <v>31</v>
      </c>
      <c r="I20" s="103">
        <f t="shared" si="4"/>
        <v>32</v>
      </c>
      <c r="J20" s="102">
        <f t="shared" si="4"/>
        <v>34</v>
      </c>
      <c r="K20" s="102">
        <f t="shared" si="4"/>
        <v>27</v>
      </c>
      <c r="L20" s="102">
        <f t="shared" si="4"/>
        <v>12</v>
      </c>
      <c r="M20" s="102">
        <f t="shared" si="4"/>
        <v>11</v>
      </c>
      <c r="N20" s="102">
        <f t="shared" si="4"/>
        <v>39</v>
      </c>
      <c r="O20" s="13">
        <f>SUM(D20:N20)</f>
        <v>291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99" priority="3" operator="lessThan">
      <formula>4</formula>
    </cfRule>
    <cfRule type="cellIs" dxfId="198" priority="4" operator="greaterThan">
      <formula>3</formula>
    </cfRule>
  </conditionalFormatting>
  <conditionalFormatting sqref="O3">
    <cfRule type="containsText" dxfId="197" priority="1" operator="containsText" text="WRONG">
      <formula>NOT(ISERROR(SEARCH("WRONG",O3)))</formula>
    </cfRule>
    <cfRule type="containsText" dxfId="19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3" sqref="F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97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">
        <v>98</v>
      </c>
      <c r="D3" s="144" t="s">
        <v>34</v>
      </c>
      <c r="E3" s="139"/>
      <c r="F3" s="47">
        <f>VLOOKUP(C2,Ranking!D6:H67,5,FALSE)</f>
        <v>50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07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06">
        <v>1</v>
      </c>
      <c r="E6" s="7">
        <v>2</v>
      </c>
      <c r="F6" s="106">
        <v>3</v>
      </c>
      <c r="G6" s="7">
        <v>4</v>
      </c>
      <c r="H6" s="7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3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1">
        <f>VLOOKUP($C9,Points!$B$2:C$47,D$6+1,FALSE)</f>
        <v>6</v>
      </c>
      <c r="E9" s="51">
        <f>VLOOKUP($C9,Points!$B$2:D$47,E$6+1,FALSE)</f>
        <v>3</v>
      </c>
      <c r="F9" s="51">
        <f>VLOOKUP($C9,Points!$B$2:E$47,F$6+1,FALSE)</f>
        <v>6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26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54</v>
      </c>
      <c r="D10" s="51">
        <f>VLOOKUP($C10,Points!$B$2:C$47,D$6+1,FALSE)</f>
        <v>1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4</v>
      </c>
      <c r="H10" s="51">
        <f>VLOOKUP($C10,Points!$B$2:G$47,H$6+1,FALSE)</f>
        <v>0</v>
      </c>
      <c r="I10" s="51">
        <f>VLOOKUP($C10,Points!$B$2:H$47,I$6+1,FALSE)</f>
        <v>5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3</v>
      </c>
      <c r="N10" s="51">
        <f>VLOOKUP($C10,Points!$B$2:M$47,N$6+1,FALSE)</f>
        <v>8</v>
      </c>
      <c r="O10" s="12">
        <f t="shared" si="0"/>
        <v>21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52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1</v>
      </c>
      <c r="C12" s="9" t="s">
        <v>35</v>
      </c>
      <c r="D12" s="51">
        <f>VLOOKUP($C12,Points!$B$2:C$47,D$6+1,FALSE)</f>
        <v>3</v>
      </c>
      <c r="E12" s="51">
        <f>VLOOKUP($C12,Points!$B$2:D$47,E$6+1,FALSE)</f>
        <v>4</v>
      </c>
      <c r="F12" s="51">
        <f>VLOOKUP($C12,Points!$B$2:E$47,F$6+1,FALSE)</f>
        <v>6</v>
      </c>
      <c r="G12" s="51">
        <f>VLOOKUP($C12,Points!$B$2:F$47,G$6+1,FALSE)</f>
        <v>6</v>
      </c>
      <c r="H12" s="51">
        <f>VLOOKUP($C12,Points!$B$2:G$47,H$6+1,FALSE)</f>
        <v>6</v>
      </c>
      <c r="I12" s="51">
        <f>VLOOKUP($C12,Points!$B$2:H$47,I$6+1,FALSE)</f>
        <v>6</v>
      </c>
      <c r="J12" s="51">
        <f>VLOOKUP($C12,Points!$B$2:I$47,J$6+1,FALSE)</f>
        <v>6</v>
      </c>
      <c r="K12" s="51">
        <f>VLOOKUP($C12,Points!$B$2:J$47,K$6+1,FALSE)</f>
        <v>6</v>
      </c>
      <c r="L12" s="51">
        <f>VLOOKUP($C12,Points!$B$2:K$47,L$6+1,FALSE)</f>
        <v>2</v>
      </c>
      <c r="M12" s="51">
        <f>VLOOKUP($C12,Points!$B$2:L$47,M$6+1,FALSE)</f>
        <v>3</v>
      </c>
      <c r="N12" s="51">
        <f>VLOOKUP($C12,Points!$B$2:M$47,N$6+1,FALSE)</f>
        <v>4</v>
      </c>
      <c r="O12" s="12">
        <f t="shared" si="0"/>
        <v>52</v>
      </c>
    </row>
    <row r="13" spans="1:15" x14ac:dyDescent="0.3">
      <c r="A13" s="23"/>
      <c r="B13" s="23"/>
      <c r="C13" s="52" t="s">
        <v>11</v>
      </c>
      <c r="D13" s="37">
        <f>SUM(D7:D12)</f>
        <v>18</v>
      </c>
      <c r="E13" s="37">
        <f t="shared" ref="E13:N13" si="1">SUM(E7:E12)</f>
        <v>10</v>
      </c>
      <c r="F13" s="37">
        <f t="shared" si="1"/>
        <v>20</v>
      </c>
      <c r="G13" s="37">
        <f t="shared" si="1"/>
        <v>17</v>
      </c>
      <c r="H13" s="37">
        <f t="shared" si="1"/>
        <v>18</v>
      </c>
      <c r="I13" s="37">
        <f t="shared" si="1"/>
        <v>31</v>
      </c>
      <c r="J13" s="37">
        <f t="shared" si="1"/>
        <v>15</v>
      </c>
      <c r="K13" s="37">
        <f t="shared" si="1"/>
        <v>22</v>
      </c>
      <c r="L13" s="37">
        <f t="shared" si="1"/>
        <v>12</v>
      </c>
      <c r="M13" s="37">
        <f t="shared" si="1"/>
        <v>14</v>
      </c>
      <c r="N13" s="37">
        <f t="shared" si="1"/>
        <v>15</v>
      </c>
      <c r="O13" s="14">
        <f>SUM(D13:I13)</f>
        <v>114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63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0</v>
      </c>
      <c r="H15" s="53">
        <f>VLOOKUP($C15,Points!$B$2:G$47,H$6+1,FALSE)</f>
        <v>1</v>
      </c>
      <c r="I15" s="53">
        <f>VLOOKUP($C15,Points!$B$2:H$47,I$6+1,FALSE)</f>
        <v>0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1</v>
      </c>
      <c r="M15" s="53">
        <f>VLOOKUP($C15,Points!$B$2:L$47,M$6+1,FALSE)</f>
        <v>2</v>
      </c>
      <c r="N15" s="54">
        <f>VLOOKUP($C15,Points!$B$2:M$47,N$6+1,FALSE)</f>
        <v>6</v>
      </c>
      <c r="O15" s="105">
        <f>SUM(D15:N15)</f>
        <v>16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36</v>
      </c>
      <c r="D16" s="50">
        <f>VLOOKUP($C16,Points!$B$2:C$47,D$6+1,FALSE)</f>
        <v>6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5</v>
      </c>
      <c r="H16" s="53">
        <f>VLOOKUP($C16,Points!$B$2:G$47,H$6+1,FALSE)</f>
        <v>0</v>
      </c>
      <c r="I16" s="53">
        <f>VLOOKUP($C16,Points!$B$2:H$47,I$6+1,FALSE)</f>
        <v>0</v>
      </c>
      <c r="J16" s="53">
        <f>VLOOKUP($C16,Points!$B$2:I$47,J$6+1,FALSE)</f>
        <v>5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8</v>
      </c>
      <c r="O16" s="105">
        <f t="shared" ref="O16:O19" si="2">SUM(D16:N16)</f>
        <v>27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2" t="s">
        <v>57</v>
      </c>
      <c r="D17" s="50">
        <f>VLOOKUP($C17,Points!$B$2:C$47,D$6+1,FALSE)</f>
        <v>2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3</v>
      </c>
      <c r="H17" s="53">
        <f>VLOOKUP($C17,Points!$B$2:G$47,H$6+1,FALSE)</f>
        <v>6</v>
      </c>
      <c r="I17" s="53">
        <f>VLOOKUP($C17,Points!$B$2:H$47,I$6+1,FALSE)</f>
        <v>2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6</v>
      </c>
      <c r="M17" s="53">
        <f>VLOOKUP($C17,Points!$B$2:L$47,M$6+1,FALSE)</f>
        <v>4</v>
      </c>
      <c r="N17" s="54">
        <f>VLOOKUP($C17,Points!$B$2:M$47,N$6+1,FALSE)</f>
        <v>4</v>
      </c>
      <c r="O17" s="105">
        <f t="shared" si="2"/>
        <v>29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61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5</v>
      </c>
      <c r="G18" s="53">
        <f>VLOOKUP($C18,Points!$B$2:F$47,G$6+1,FALSE)</f>
        <v>0</v>
      </c>
      <c r="H18" s="53">
        <f>VLOOKUP($C18,Points!$B$2:G$47,H$6+1,FALSE)</f>
        <v>0</v>
      </c>
      <c r="I18" s="53">
        <f>VLOOKUP($C18,Points!$B$2:H$47,I$6+1,FALSE)</f>
        <v>0</v>
      </c>
      <c r="J18" s="53">
        <f>VLOOKUP($C18,Points!$B$2:I$47,J$6+1,FALSE)</f>
        <v>6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105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17</v>
      </c>
      <c r="E19" s="48">
        <f t="shared" ref="E19:N19" si="3">SUM(E15:E18)</f>
        <v>5</v>
      </c>
      <c r="F19" s="48">
        <f t="shared" si="3"/>
        <v>5</v>
      </c>
      <c r="G19" s="48">
        <f t="shared" si="3"/>
        <v>8</v>
      </c>
      <c r="H19" s="48">
        <f t="shared" si="3"/>
        <v>7</v>
      </c>
      <c r="I19" s="48">
        <f t="shared" si="3"/>
        <v>2</v>
      </c>
      <c r="J19" s="48">
        <f t="shared" si="3"/>
        <v>11</v>
      </c>
      <c r="K19" s="48">
        <f t="shared" si="3"/>
        <v>11</v>
      </c>
      <c r="L19" s="48">
        <f t="shared" si="3"/>
        <v>7</v>
      </c>
      <c r="M19" s="48">
        <f t="shared" si="3"/>
        <v>7</v>
      </c>
      <c r="N19" s="12">
        <f t="shared" si="3"/>
        <v>18</v>
      </c>
      <c r="O19" s="105">
        <f t="shared" si="2"/>
        <v>98</v>
      </c>
    </row>
    <row r="20" spans="1:18" ht="15" thickBot="1" x14ac:dyDescent="0.35">
      <c r="A20" s="23"/>
      <c r="D20" s="103">
        <f t="shared" ref="D20:N20" si="4">D13+D19</f>
        <v>35</v>
      </c>
      <c r="E20" s="7">
        <f t="shared" si="4"/>
        <v>15</v>
      </c>
      <c r="F20" s="106">
        <f t="shared" si="4"/>
        <v>25</v>
      </c>
      <c r="G20" s="7">
        <f t="shared" si="4"/>
        <v>25</v>
      </c>
      <c r="H20" s="106">
        <f t="shared" si="4"/>
        <v>25</v>
      </c>
      <c r="I20" s="103">
        <f t="shared" si="4"/>
        <v>33</v>
      </c>
      <c r="J20" s="102">
        <f t="shared" si="4"/>
        <v>26</v>
      </c>
      <c r="K20" s="102">
        <f t="shared" si="4"/>
        <v>33</v>
      </c>
      <c r="L20" s="102">
        <f t="shared" si="4"/>
        <v>19</v>
      </c>
      <c r="M20" s="102">
        <f t="shared" si="4"/>
        <v>21</v>
      </c>
      <c r="N20" s="102">
        <f t="shared" si="4"/>
        <v>33</v>
      </c>
      <c r="O20" s="13">
        <f>SUM(D20:N20)</f>
        <v>290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95" priority="3" operator="lessThan">
      <formula>4</formula>
    </cfRule>
    <cfRule type="cellIs" dxfId="194" priority="4" operator="greaterThan">
      <formula>3</formula>
    </cfRule>
  </conditionalFormatting>
  <conditionalFormatting sqref="O3">
    <cfRule type="containsText" dxfId="193" priority="1" operator="containsText" text="WRONG">
      <formula>NOT(ISERROR(SEARCH("WRONG",O3)))</formula>
    </cfRule>
    <cfRule type="containsText" dxfId="19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3" sqref="F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72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Maja Tot Harboe</v>
      </c>
      <c r="D3" s="144" t="s">
        <v>34</v>
      </c>
      <c r="E3" s="139"/>
      <c r="F3" s="47">
        <f>VLOOKUP(C2,Ranking!D6:H67,5,FALSE)</f>
        <v>62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3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1">
        <f>VLOOKUP($C9,Points!$B$2:C$47,D$6+1,FALSE)</f>
        <v>6</v>
      </c>
      <c r="E9" s="51">
        <f>VLOOKUP($C9,Points!$B$2:D$47,E$6+1,FALSE)</f>
        <v>3</v>
      </c>
      <c r="F9" s="51">
        <f>VLOOKUP($C9,Points!$B$2:E$47,F$6+1,FALSE)</f>
        <v>6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26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1">
        <f>VLOOKUP($C10,Points!$B$2:C$47,D$6+1,FALSE)</f>
        <v>2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3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6</v>
      </c>
      <c r="O10" s="12">
        <f t="shared" si="0"/>
        <v>20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52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49</v>
      </c>
      <c r="D12" s="51">
        <f>VLOOKUP($C12,Points!$B$2:C$47,D$6+1,FALSE)</f>
        <v>4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0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2" t="s">
        <v>11</v>
      </c>
      <c r="D13" s="37">
        <f>SUM(D7:D12)</f>
        <v>20</v>
      </c>
      <c r="E13" s="37">
        <f t="shared" ref="E13:N13" si="1">SUM(E7:E12)</f>
        <v>6</v>
      </c>
      <c r="F13" s="37">
        <f t="shared" si="1"/>
        <v>14</v>
      </c>
      <c r="G13" s="37">
        <f t="shared" si="1"/>
        <v>10</v>
      </c>
      <c r="H13" s="37">
        <f t="shared" si="1"/>
        <v>12</v>
      </c>
      <c r="I13" s="37">
        <f t="shared" si="1"/>
        <v>23</v>
      </c>
      <c r="J13" s="37">
        <f t="shared" si="1"/>
        <v>15</v>
      </c>
      <c r="K13" s="37">
        <f t="shared" si="1"/>
        <v>16</v>
      </c>
      <c r="L13" s="37">
        <f t="shared" si="1"/>
        <v>10</v>
      </c>
      <c r="M13" s="37">
        <f t="shared" si="1"/>
        <v>8</v>
      </c>
      <c r="N13" s="37">
        <f t="shared" si="1"/>
        <v>9</v>
      </c>
      <c r="O13" s="14">
        <f>SUM(D13:I13)</f>
        <v>85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7</v>
      </c>
      <c r="D15" s="50">
        <f>VLOOKUP($C15,Points!$B$2:C$47,D$6+1,FALSE)</f>
        <v>1</v>
      </c>
      <c r="E15" s="53">
        <f>VLOOKUP($C15,Points!$B$2:D$47,E$6+1,FALSE)</f>
        <v>4</v>
      </c>
      <c r="F15" s="53">
        <f>VLOOKUP($C15,Points!$B$2:E$47,F$6+1,FALSE)</f>
        <v>2</v>
      </c>
      <c r="G15" s="53">
        <f>VLOOKUP($C15,Points!$B$2:F$47,G$6+1,FALSE)</f>
        <v>0</v>
      </c>
      <c r="H15" s="53">
        <f>VLOOKUP($C15,Points!$B$2:G$47,H$6+1,FALSE)</f>
        <v>3</v>
      </c>
      <c r="I15" s="53">
        <f>VLOOKUP($C15,Points!$B$2:H$47,I$6+1,FALSE)</f>
        <v>4</v>
      </c>
      <c r="J15" s="53">
        <f>VLOOKUP($C15,Points!$B$2:I$47,J$6+1,FALSE)</f>
        <v>0</v>
      </c>
      <c r="K15" s="53">
        <f>VLOOKUP($C15,Points!$B$2:J$47,K$6+1,FALSE)</f>
        <v>5</v>
      </c>
      <c r="L15" s="53">
        <f>VLOOKUP($C15,Points!$B$2:K$47,L$6+1,FALSE)</f>
        <v>6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31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2" t="s">
        <v>58</v>
      </c>
      <c r="D17" s="50">
        <f>VLOOKUP($C17,Points!$B$2:C$47,D$6+1,FALSE)</f>
        <v>1</v>
      </c>
      <c r="E17" s="53">
        <f>VLOOKUP($C17,Points!$B$2:D$47,E$6+1,FALSE)</f>
        <v>6</v>
      </c>
      <c r="F17" s="53">
        <f>VLOOKUP($C17,Points!$B$2:E$47,F$6+1,FALSE)</f>
        <v>6</v>
      </c>
      <c r="G17" s="53">
        <f>VLOOKUP($C17,Points!$B$2:F$47,G$6+1,FALSE)</f>
        <v>6</v>
      </c>
      <c r="H17" s="53">
        <f>VLOOKUP($C17,Points!$B$2:G$47,H$6+1,FALSE)</f>
        <v>5</v>
      </c>
      <c r="I17" s="53">
        <f>VLOOKUP($C17,Points!$B$2:H$47,I$6+1,FALSE)</f>
        <v>6</v>
      </c>
      <c r="J17" s="53">
        <f>VLOOKUP($C17,Points!$B$2:I$47,J$6+1,FALSE)</f>
        <v>4</v>
      </c>
      <c r="K17" s="53">
        <f>VLOOKUP($C17,Points!$B$2:J$47,K$6+1,FALSE)</f>
        <v>0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6</v>
      </c>
      <c r="O17" s="86">
        <f t="shared" si="2"/>
        <v>40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6</v>
      </c>
      <c r="O18" s="86">
        <f t="shared" si="2"/>
        <v>16</v>
      </c>
    </row>
    <row r="19" spans="1:18" ht="15" thickBot="1" x14ac:dyDescent="0.35">
      <c r="A19" s="23"/>
      <c r="B19" s="23"/>
      <c r="C19" s="80" t="s">
        <v>10</v>
      </c>
      <c r="D19" s="48">
        <f>SUM(D15:D18)</f>
        <v>9</v>
      </c>
      <c r="E19" s="48">
        <f t="shared" ref="E19:N19" si="3">SUM(E15:E18)</f>
        <v>10</v>
      </c>
      <c r="F19" s="48">
        <f t="shared" si="3"/>
        <v>11</v>
      </c>
      <c r="G19" s="48">
        <f t="shared" si="3"/>
        <v>12</v>
      </c>
      <c r="H19" s="48">
        <f t="shared" si="3"/>
        <v>15</v>
      </c>
      <c r="I19" s="48">
        <f t="shared" si="3"/>
        <v>16</v>
      </c>
      <c r="J19" s="48">
        <f t="shared" si="3"/>
        <v>8</v>
      </c>
      <c r="K19" s="48">
        <f t="shared" si="3"/>
        <v>9</v>
      </c>
      <c r="L19" s="48">
        <f t="shared" si="3"/>
        <v>7</v>
      </c>
      <c r="M19" s="48">
        <f t="shared" si="3"/>
        <v>9</v>
      </c>
      <c r="N19" s="12">
        <f t="shared" si="3"/>
        <v>12</v>
      </c>
      <c r="O19" s="86">
        <f t="shared" si="2"/>
        <v>118</v>
      </c>
    </row>
    <row r="20" spans="1:18" ht="15" thickBot="1" x14ac:dyDescent="0.35">
      <c r="A20" s="23"/>
      <c r="D20" s="84">
        <f t="shared" ref="D20:N20" si="4">D13+D19</f>
        <v>29</v>
      </c>
      <c r="E20" s="7">
        <f t="shared" si="4"/>
        <v>16</v>
      </c>
      <c r="F20" s="87">
        <f t="shared" si="4"/>
        <v>25</v>
      </c>
      <c r="G20" s="7">
        <f t="shared" si="4"/>
        <v>22</v>
      </c>
      <c r="H20" s="87">
        <f t="shared" si="4"/>
        <v>27</v>
      </c>
      <c r="I20" s="84">
        <f t="shared" si="4"/>
        <v>39</v>
      </c>
      <c r="J20" s="83">
        <f t="shared" si="4"/>
        <v>23</v>
      </c>
      <c r="K20" s="83">
        <f t="shared" si="4"/>
        <v>25</v>
      </c>
      <c r="L20" s="83">
        <f t="shared" si="4"/>
        <v>17</v>
      </c>
      <c r="M20" s="83">
        <f t="shared" si="4"/>
        <v>17</v>
      </c>
      <c r="N20" s="83">
        <f t="shared" si="4"/>
        <v>21</v>
      </c>
      <c r="O20" s="13">
        <f>SUM(D20:N20)</f>
        <v>261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91" priority="3" operator="lessThan">
      <formula>4</formula>
    </cfRule>
    <cfRule type="cellIs" dxfId="190" priority="4" operator="greaterThan">
      <formula>3</formula>
    </cfRule>
  </conditionalFormatting>
  <conditionalFormatting sqref="O3">
    <cfRule type="containsText" dxfId="189" priority="1" operator="containsText" text="WRONG">
      <formula>NOT(ISERROR(SEARCH("WRONG",O3)))</formula>
    </cfRule>
    <cfRule type="containsText" dxfId="18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Q67"/>
  <sheetViews>
    <sheetView showGridLines="0" tabSelected="1" zoomScale="80" zoomScaleNormal="80" workbookViewId="0">
      <selection activeCell="K8" sqref="K8"/>
    </sheetView>
  </sheetViews>
  <sheetFormatPr defaultRowHeight="14.4" x14ac:dyDescent="0.3"/>
  <cols>
    <col min="3" max="3" width="12.109375" customWidth="1"/>
    <col min="4" max="4" width="29.5546875" customWidth="1"/>
    <col min="5" max="5" width="13.44140625" customWidth="1"/>
    <col min="6" max="6" width="9.6640625" customWidth="1"/>
    <col min="7" max="7" width="10" customWidth="1"/>
    <col min="8" max="8" width="12.6640625" customWidth="1"/>
    <col min="9" max="9" width="26.6640625" customWidth="1"/>
    <col min="10" max="10" width="10.6640625" customWidth="1"/>
    <col min="17" max="17" width="9" customWidth="1"/>
    <col min="19" max="19" width="8" customWidth="1"/>
  </cols>
  <sheetData>
    <row r="2" spans="3:17" ht="28.8" x14ac:dyDescent="0.55000000000000004">
      <c r="C2" s="128" t="s">
        <v>38</v>
      </c>
      <c r="D2" s="129"/>
      <c r="E2" s="129"/>
      <c r="F2" s="129"/>
      <c r="G2" s="129"/>
      <c r="H2" s="129"/>
      <c r="I2" s="129"/>
      <c r="J2" s="130"/>
    </row>
    <row r="3" spans="3:17" ht="25.8" x14ac:dyDescent="0.5">
      <c r="C3" s="125" t="s">
        <v>111</v>
      </c>
      <c r="D3" s="126"/>
      <c r="E3" s="127"/>
      <c r="H3" s="125" t="s">
        <v>112</v>
      </c>
      <c r="I3" s="126"/>
      <c r="J3" s="127"/>
      <c r="M3" s="59" t="s">
        <v>33</v>
      </c>
      <c r="N3" s="59"/>
      <c r="O3" s="59"/>
      <c r="P3" s="59"/>
      <c r="Q3" s="60"/>
    </row>
    <row r="4" spans="3:17" x14ac:dyDescent="0.3">
      <c r="C4" s="7" t="s">
        <v>15</v>
      </c>
      <c r="D4" s="7" t="s">
        <v>23</v>
      </c>
      <c r="E4" s="7" t="s">
        <v>13</v>
      </c>
      <c r="H4" s="7" t="s">
        <v>15</v>
      </c>
      <c r="I4" s="7" t="s">
        <v>23</v>
      </c>
      <c r="J4" s="7" t="s">
        <v>13</v>
      </c>
    </row>
    <row r="6" spans="3:17" x14ac:dyDescent="0.3">
      <c r="C6" s="38">
        <v>1</v>
      </c>
      <c r="D6" s="89" t="str">
        <f>'Albert Navarro'!C2</f>
        <v>Albert Navarro</v>
      </c>
      <c r="E6" s="56">
        <f>'Albert Navarro'!O20</f>
        <v>347</v>
      </c>
      <c r="H6" s="98">
        <v>1</v>
      </c>
      <c r="I6" s="89" t="str">
        <f>'Therese Thomsen'!C2</f>
        <v>Therese Thomsen</v>
      </c>
      <c r="J6" s="93">
        <f ca="1">INDIRECT("'" &amp; I6 &amp; "'!" &amp;"N"&amp;(Points!$N$1+9))</f>
        <v>54</v>
      </c>
      <c r="M6" t="s">
        <v>32</v>
      </c>
      <c r="N6" s="24" t="s">
        <v>29</v>
      </c>
    </row>
    <row r="7" spans="3:17" x14ac:dyDescent="0.3">
      <c r="C7" s="38">
        <v>2</v>
      </c>
      <c r="D7" s="92" t="str">
        <f>'Anna Engelhardt'!C2</f>
        <v>Anna Engelhardt</v>
      </c>
      <c r="E7" s="93">
        <f>'Anna Engelhardt'!O20</f>
        <v>345</v>
      </c>
      <c r="H7" s="34">
        <v>2</v>
      </c>
      <c r="I7" s="89" t="str">
        <f>'Jonathan Greisen'!C2</f>
        <v>Jonathan Greisen</v>
      </c>
      <c r="J7" s="93">
        <f ca="1">INDIRECT("'" &amp; I7 &amp; "'!" &amp;"N"&amp;(Points!$N$1+9))</f>
        <v>50</v>
      </c>
    </row>
    <row r="8" spans="3:17" x14ac:dyDescent="0.3">
      <c r="C8" s="38">
        <v>3</v>
      </c>
      <c r="D8" s="92" t="str">
        <f>'Maximilian Andersen'!C2</f>
        <v>Maximilian Andersen</v>
      </c>
      <c r="E8" s="93">
        <f>'Maximilian Andersen'!O20</f>
        <v>343</v>
      </c>
      <c r="H8" s="34">
        <v>3</v>
      </c>
      <c r="I8" s="89" t="str">
        <f>'Lotte Spanggaard'!C2</f>
        <v>Lotte Spanggaard</v>
      </c>
      <c r="J8" s="93">
        <f ca="1">INDIRECT("'" &amp; I8 &amp; "'!" &amp;"N"&amp;(Points!$N$1+9))</f>
        <v>49</v>
      </c>
    </row>
    <row r="9" spans="3:17" x14ac:dyDescent="0.3">
      <c r="C9" s="38">
        <v>4</v>
      </c>
      <c r="D9" s="90" t="str">
        <f>'Jannik Due'!C2</f>
        <v>Jannik Due</v>
      </c>
      <c r="E9" s="93">
        <f>'Jannik Due'!O20</f>
        <v>340</v>
      </c>
      <c r="H9" s="98">
        <v>4</v>
      </c>
      <c r="I9" s="100" t="str">
        <f>'Anna Engelhardt'!C2</f>
        <v>Anna Engelhardt</v>
      </c>
      <c r="J9" s="93">
        <f ca="1">INDIRECT("'" &amp; I9 &amp; "'!" &amp;"N"&amp;(Points!$N$1+9))</f>
        <v>48</v>
      </c>
    </row>
    <row r="10" spans="3:17" x14ac:dyDescent="0.3">
      <c r="C10" s="38">
        <v>5</v>
      </c>
      <c r="D10" s="89" t="str">
        <f>'Lars Gottlieb'!C2</f>
        <v>Lars Gottlieb</v>
      </c>
      <c r="E10">
        <f>'Lars Gottlieb'!O20</f>
        <v>340</v>
      </c>
      <c r="H10" s="98">
        <v>5</v>
      </c>
      <c r="I10" s="89" t="str">
        <f>'Lars Gottlieb'!C2</f>
        <v>Lars Gottlieb</v>
      </c>
      <c r="J10" s="93">
        <f ca="1">INDIRECT("'" &amp; I10 &amp; "'!" &amp;"N"&amp;(Points!$N$1+9))</f>
        <v>48</v>
      </c>
    </row>
    <row r="11" spans="3:17" x14ac:dyDescent="0.3">
      <c r="C11" s="38">
        <v>6</v>
      </c>
      <c r="D11" s="89" t="str">
        <f>'Charlotte Kongshammer'!C2</f>
        <v>Charlotte Kongshammer</v>
      </c>
      <c r="E11">
        <f>'Charlotte Kongshammer'!O20</f>
        <v>335</v>
      </c>
      <c r="H11" s="98">
        <v>6</v>
      </c>
      <c r="I11" s="92" t="str">
        <f>'Oskar Hagen'!C2</f>
        <v>Oskar Hagen</v>
      </c>
      <c r="J11" s="93">
        <f ca="1">INDIRECT("'" &amp; I11 &amp; "'!" &amp;"N"&amp;(Points!$N$1+9))</f>
        <v>47</v>
      </c>
    </row>
    <row r="12" spans="3:17" x14ac:dyDescent="0.3">
      <c r="C12" s="38">
        <v>7</v>
      </c>
      <c r="D12" s="92" t="str">
        <f>'Martin Scholkmann'!C2</f>
        <v>Martin Scholkmann</v>
      </c>
      <c r="E12" s="93">
        <f>'Martin Scholkmann'!O20</f>
        <v>333</v>
      </c>
      <c r="H12" s="34">
        <v>7</v>
      </c>
      <c r="I12" s="90" t="str">
        <f>'Frederik Holmgaard'!C2</f>
        <v>Frederik Holmgaard</v>
      </c>
      <c r="J12" s="93">
        <f ca="1">INDIRECT("'" &amp; I12 &amp; "'!" &amp;"N"&amp;(Points!$N$1+9))</f>
        <v>46</v>
      </c>
    </row>
    <row r="13" spans="3:17" x14ac:dyDescent="0.3">
      <c r="C13" s="38">
        <v>8</v>
      </c>
      <c r="D13" s="100" t="str">
        <f>'Peter Arvedsen'!C2</f>
        <v>Peter Arvedsen</v>
      </c>
      <c r="E13" s="97">
        <f>'Peter Arvedsen'!O20</f>
        <v>333</v>
      </c>
      <c r="H13" s="34">
        <v>8</v>
      </c>
      <c r="I13" s="89" t="str">
        <f>'Charlotte Kongshammer'!C2</f>
        <v>Charlotte Kongshammer</v>
      </c>
      <c r="J13" s="93">
        <f ca="1">INDIRECT("'" &amp; I13 &amp; "'!" &amp;"N"&amp;(Points!$N$1+9))</f>
        <v>46</v>
      </c>
    </row>
    <row r="14" spans="3:17" x14ac:dyDescent="0.3">
      <c r="C14" s="38">
        <v>9</v>
      </c>
      <c r="D14" s="89" t="str">
        <f>'Christian Jansson'!C2</f>
        <v>Christian Jansson</v>
      </c>
      <c r="E14" s="56">
        <f>'Christian Jansson'!O20</f>
        <v>332</v>
      </c>
      <c r="F14" s="39"/>
      <c r="G14" s="39"/>
      <c r="H14" s="99">
        <v>9</v>
      </c>
      <c r="I14" s="89" t="str">
        <f>'Mathilde Kongshammer'!C2</f>
        <v>Mathilde Kongshammer</v>
      </c>
      <c r="J14" s="93">
        <f ca="1">INDIRECT("'" &amp; I14 &amp; "'!" &amp;"N"&amp;(Points!$N$1+9))</f>
        <v>44</v>
      </c>
    </row>
    <row r="15" spans="3:17" x14ac:dyDescent="0.3">
      <c r="C15" s="38">
        <v>10</v>
      </c>
      <c r="D15" s="92" t="str">
        <f>'Niels Lillelund'!C2</f>
        <v>Niels Lillelund</v>
      </c>
      <c r="E15" s="94">
        <f>'Niels Lillelund'!O20</f>
        <v>332</v>
      </c>
      <c r="H15" s="34">
        <v>10</v>
      </c>
      <c r="I15" s="89" t="str">
        <f>'Peter Torp'!C2</f>
        <v>Peter Torp</v>
      </c>
      <c r="J15" s="93">
        <f ca="1">INDIRECT("'" &amp; I15 &amp; "'!" &amp;"N"&amp;(Points!$N$1+9))</f>
        <v>43</v>
      </c>
    </row>
    <row r="16" spans="3:17" x14ac:dyDescent="0.3">
      <c r="C16" s="38">
        <v>11</v>
      </c>
      <c r="D16" s="92" t="str">
        <f>'Sebastian Strarup'!C2</f>
        <v>Sebastian Strarup</v>
      </c>
      <c r="E16" s="56">
        <f>'Sebastian Strarup'!O20</f>
        <v>330</v>
      </c>
      <c r="H16" s="98">
        <v>11</v>
      </c>
      <c r="I16" s="92" t="str">
        <f>'Bertram Engelhardt'!C2</f>
        <v>Bertram Engelhardt</v>
      </c>
      <c r="J16" s="93">
        <f ca="1">INDIRECT("'" &amp; I16 &amp; "'!" &amp;"N"&amp;(Points!$N$1+9))</f>
        <v>43</v>
      </c>
    </row>
    <row r="17" spans="2:10" x14ac:dyDescent="0.3">
      <c r="C17" s="38">
        <v>12</v>
      </c>
      <c r="D17" s="89" t="str">
        <f>'Casper Hincheli'!C2</f>
        <v>Casper Hincheli</v>
      </c>
      <c r="E17">
        <f>'Casper Hincheli'!O20</f>
        <v>328</v>
      </c>
      <c r="H17" s="34">
        <v>12</v>
      </c>
      <c r="I17" s="89" t="str">
        <f>'Peter Arvedsen'!C2</f>
        <v>Peter Arvedsen</v>
      </c>
      <c r="J17" s="93">
        <f ca="1">INDIRECT("'" &amp; I17 &amp; "'!" &amp;"N"&amp;(Points!$N$1+9))</f>
        <v>43</v>
      </c>
    </row>
    <row r="18" spans="2:10" x14ac:dyDescent="0.3">
      <c r="C18" s="38">
        <v>13</v>
      </c>
      <c r="D18" s="90" t="str">
        <f>'Adam Wilhjelm'!C2</f>
        <v>Adam Wilhjelm</v>
      </c>
      <c r="E18" s="56">
        <f>'Adam Wilhjelm'!O20</f>
        <v>327</v>
      </c>
      <c r="H18" s="34">
        <v>13</v>
      </c>
      <c r="I18" s="89" t="str">
        <f>'Lucas Dittmer'!C2</f>
        <v>Lucas Dittmer</v>
      </c>
      <c r="J18" s="93">
        <f ca="1">INDIRECT("'" &amp; I18 &amp; "'!" &amp;"N"&amp;(Points!$N$1+9))</f>
        <v>42</v>
      </c>
    </row>
    <row r="19" spans="2:10" x14ac:dyDescent="0.3">
      <c r="C19" s="38">
        <v>14</v>
      </c>
      <c r="D19" s="89" t="str">
        <f>'Sebastian Hejrskov'!C2</f>
        <v>Sebastian Hejrskov</v>
      </c>
      <c r="E19">
        <f>'Sebastian Hejrskov'!O20</f>
        <v>325</v>
      </c>
      <c r="H19" s="34">
        <v>14</v>
      </c>
      <c r="I19" s="89" t="str">
        <f>'Magnus Kongshammer'!C2</f>
        <v>Magnus Kongshammer</v>
      </c>
      <c r="J19" s="93">
        <f ca="1">INDIRECT("'" &amp; I19 &amp; "'!" &amp;"N"&amp;(Points!$N$1+9))</f>
        <v>42</v>
      </c>
    </row>
    <row r="20" spans="2:10" x14ac:dyDescent="0.3">
      <c r="C20" s="38">
        <v>15</v>
      </c>
      <c r="D20" s="92" t="str">
        <f>'Dorte Engelhardt'!C2</f>
        <v>Dorte Engelhardt</v>
      </c>
      <c r="E20" s="93">
        <f>'Dorte Engelhardt'!O20</f>
        <v>323</v>
      </c>
      <c r="H20" s="34">
        <v>15</v>
      </c>
      <c r="I20" s="92" t="str">
        <f>'Martin Scholkmann'!C2</f>
        <v>Martin Scholkmann</v>
      </c>
      <c r="J20" s="93">
        <f ca="1">INDIRECT("'" &amp; I20 &amp; "'!" &amp;"N"&amp;(Points!$N$1+9))</f>
        <v>41</v>
      </c>
    </row>
    <row r="21" spans="2:10" x14ac:dyDescent="0.3">
      <c r="C21" s="38">
        <v>16</v>
      </c>
      <c r="D21" s="92" t="str">
        <f>'Morten Sikjær'!C2</f>
        <v>Morten Sikjær</v>
      </c>
      <c r="E21" s="93">
        <f>'Morten Sikjær'!O20</f>
        <v>322</v>
      </c>
      <c r="H21" s="34">
        <v>16</v>
      </c>
      <c r="I21" s="89" t="str">
        <f>'Niels Lillelund'!C2</f>
        <v>Niels Lillelund</v>
      </c>
      <c r="J21" s="93">
        <f ca="1">INDIRECT("'" &amp; I21 &amp; "'!" &amp;"N"&amp;(Points!$N$1+9))</f>
        <v>41</v>
      </c>
    </row>
    <row r="22" spans="2:10" x14ac:dyDescent="0.3">
      <c r="C22" s="38">
        <v>17</v>
      </c>
      <c r="D22" s="92" t="str">
        <f>'Nicolai Juulsager'!C2</f>
        <v>Nicolai Juulsager</v>
      </c>
      <c r="E22" s="93">
        <f>'Nicolai Juulsager'!O20</f>
        <v>320</v>
      </c>
      <c r="H22" s="34">
        <v>17</v>
      </c>
      <c r="I22" s="89" t="str">
        <f>'Marcus Rindshøj'!C2</f>
        <v>Marcus Rindshøj</v>
      </c>
      <c r="J22" s="93">
        <f ca="1">INDIRECT("'" &amp; I22 &amp; "'!" &amp;"N"&amp;(Points!$N$1+9))</f>
        <v>41</v>
      </c>
    </row>
    <row r="23" spans="2:10" x14ac:dyDescent="0.3">
      <c r="C23" s="38">
        <v>18</v>
      </c>
      <c r="D23" s="89" t="str">
        <f>'Jonathan Greisen'!C2</f>
        <v>Jonathan Greisen</v>
      </c>
      <c r="E23">
        <f>'Jonathan Greisen'!O20</f>
        <v>320</v>
      </c>
      <c r="H23" s="34">
        <v>18</v>
      </c>
      <c r="I23" s="89" t="str">
        <f>'Josephine Holst'!C2</f>
        <v>Josephine Holst</v>
      </c>
      <c r="J23" s="93">
        <f ca="1">INDIRECT("'" &amp; I23 &amp; "'!" &amp;"N"&amp;(Points!$N$1+9))</f>
        <v>41</v>
      </c>
    </row>
    <row r="24" spans="2:10" x14ac:dyDescent="0.3">
      <c r="C24" s="38">
        <v>19</v>
      </c>
      <c r="D24" s="89" t="str">
        <f>'Therese Thomsen'!C2</f>
        <v>Therese Thomsen</v>
      </c>
      <c r="E24">
        <f>'Therese Thomsen'!O20</f>
        <v>319</v>
      </c>
      <c r="H24" s="34">
        <v>19</v>
      </c>
      <c r="I24" s="92" t="str">
        <f>'Kathrine Hagen'!C2</f>
        <v>Kathrine Hagen</v>
      </c>
      <c r="J24" s="93">
        <f ca="1">INDIRECT("'" &amp; I24 &amp; "'!" &amp;"N"&amp;(Points!$N$1+9))</f>
        <v>41</v>
      </c>
    </row>
    <row r="25" spans="2:10" x14ac:dyDescent="0.3">
      <c r="C25" s="38">
        <v>20</v>
      </c>
      <c r="D25" s="92" t="str">
        <f>'Oskar Hagen'!C2</f>
        <v>Oskar Hagen</v>
      </c>
      <c r="E25" s="93">
        <f>'Oskar Hagen'!O20</f>
        <v>319</v>
      </c>
      <c r="H25" s="34">
        <v>20</v>
      </c>
      <c r="I25" s="89" t="str">
        <f>'Julie Nielsen'!C2</f>
        <v>Julie Nielsen</v>
      </c>
      <c r="J25" s="93">
        <f ca="1">INDIRECT("'" &amp; I25 &amp; "'!" &amp;"N"&amp;(Points!$N$1+9))</f>
        <v>41</v>
      </c>
    </row>
    <row r="26" spans="2:10" x14ac:dyDescent="0.3">
      <c r="C26" s="38">
        <v>21</v>
      </c>
      <c r="D26" s="89" t="str">
        <f>'Marcus Rindshøj'!C2</f>
        <v>Marcus Rindshøj</v>
      </c>
      <c r="E26" s="56">
        <f>'Marcus Rindshøj'!O20</f>
        <v>318</v>
      </c>
      <c r="H26" s="34">
        <v>21</v>
      </c>
      <c r="I26" s="92" t="str">
        <f>'Solveig Winther'!C2</f>
        <v>Solveig Winther</v>
      </c>
      <c r="J26" s="93">
        <f ca="1">INDIRECT("'" &amp; I26 &amp; "'!" &amp;"N"&amp;(Points!$N$1+9))</f>
        <v>40</v>
      </c>
    </row>
    <row r="27" spans="2:10" x14ac:dyDescent="0.3">
      <c r="C27" s="38">
        <v>22</v>
      </c>
      <c r="D27" s="89" t="str">
        <f>'Simon Olsen'!C2</f>
        <v>Simon Olsen</v>
      </c>
      <c r="E27">
        <f>'Simon Olsen'!O20</f>
        <v>317</v>
      </c>
      <c r="H27" s="34">
        <v>22</v>
      </c>
      <c r="I27" s="92" t="str">
        <f>'Christian Jansson'!C2</f>
        <v>Christian Jansson</v>
      </c>
      <c r="J27" s="93">
        <f ca="1">INDIRECT("'" &amp; I27 &amp; "'!" &amp;"N"&amp;(Points!$N$1+9))</f>
        <v>40</v>
      </c>
    </row>
    <row r="28" spans="2:10" x14ac:dyDescent="0.3">
      <c r="C28" s="38">
        <v>23</v>
      </c>
      <c r="D28" s="92" t="str">
        <f>'Michelle Skov Jensen'!C2</f>
        <v>Michelle Skov Jensen</v>
      </c>
      <c r="E28" s="93">
        <f>'Michelle Skov Jensen'!O20</f>
        <v>316</v>
      </c>
      <c r="H28" s="98">
        <v>23</v>
      </c>
      <c r="I28" s="90" t="str">
        <f>'Signe Paludan'!C2</f>
        <v>Signe Paludan</v>
      </c>
      <c r="J28" s="93">
        <f ca="1">INDIRECT("'" &amp; I28 &amp; "'!" &amp;"N"&amp;(Points!$N$1+9))</f>
        <v>40</v>
      </c>
    </row>
    <row r="29" spans="2:10" x14ac:dyDescent="0.3">
      <c r="C29" s="38">
        <v>24</v>
      </c>
      <c r="D29" s="90" t="str">
        <f>'Vilma Pedersen'!C2</f>
        <v>Vilma Pedersen</v>
      </c>
      <c r="E29">
        <f>'Vilma Pedersen'!O20</f>
        <v>313</v>
      </c>
      <c r="H29" s="98">
        <v>24</v>
      </c>
      <c r="I29" s="89" t="str">
        <f>'Oscar Hougaard'!C2</f>
        <v>Oscar Hougaard</v>
      </c>
      <c r="J29" s="93">
        <f ca="1">INDIRECT("'" &amp; I29 &amp; "'!" &amp;"N"&amp;(Points!$N$1+9))</f>
        <v>39</v>
      </c>
    </row>
    <row r="30" spans="2:10" x14ac:dyDescent="0.3">
      <c r="C30" s="38">
        <v>25</v>
      </c>
      <c r="D30" s="89" t="str">
        <f>'Julie Nielsen'!C2</f>
        <v>Julie Nielsen</v>
      </c>
      <c r="E30">
        <f>'Julie Nielsen'!O20</f>
        <v>312</v>
      </c>
      <c r="H30" s="34">
        <v>25</v>
      </c>
      <c r="I30" s="90" t="str">
        <f>'Troels Elting'!C2</f>
        <v>Troels Elting</v>
      </c>
      <c r="J30" s="93">
        <f ca="1">INDIRECT("'" &amp; I30 &amp; "'!" &amp;"N"&amp;(Points!$N$1+9))</f>
        <v>39</v>
      </c>
    </row>
    <row r="31" spans="2:10" x14ac:dyDescent="0.3">
      <c r="B31" s="56"/>
      <c r="C31" s="38">
        <v>26</v>
      </c>
      <c r="D31" s="92" t="str">
        <f>'Bertram Engelhardt'!C2</f>
        <v>Bertram Engelhardt</v>
      </c>
      <c r="E31" s="95">
        <f>'Bertram Engelhardt'!O20</f>
        <v>311</v>
      </c>
      <c r="F31" s="56"/>
      <c r="G31" s="56"/>
      <c r="H31" s="34">
        <v>26</v>
      </c>
      <c r="I31" s="92" t="str">
        <f>'Alma Petersen'!C2</f>
        <v>Alma Petersen</v>
      </c>
      <c r="J31" s="93">
        <f ca="1">INDIRECT("'" &amp; I31 &amp; "'!" &amp;"N"&amp;(Points!$N$1+9))</f>
        <v>39</v>
      </c>
    </row>
    <row r="32" spans="2:10" x14ac:dyDescent="0.3">
      <c r="B32" s="56"/>
      <c r="C32" s="38">
        <v>27</v>
      </c>
      <c r="D32" s="89" t="str">
        <f>'Josephine Holst'!C2</f>
        <v>Josephine Holst</v>
      </c>
      <c r="E32">
        <f>'Josephine Holst'!O20</f>
        <v>310</v>
      </c>
      <c r="F32" s="57"/>
      <c r="G32" s="56"/>
      <c r="H32" s="34">
        <v>27</v>
      </c>
      <c r="I32" s="89" t="str">
        <f>'Per Brask'!C2</f>
        <v>Per Brask</v>
      </c>
      <c r="J32" s="93">
        <f ca="1">INDIRECT("'" &amp; I32 &amp; "'!" &amp;"N"&amp;(Points!$N$1+9))</f>
        <v>39</v>
      </c>
    </row>
    <row r="33" spans="2:10" x14ac:dyDescent="0.3">
      <c r="B33" s="56"/>
      <c r="C33" s="38">
        <v>28</v>
      </c>
      <c r="D33" s="89" t="str">
        <f>'Morten Olsen'!C2</f>
        <v>Morten Olsen</v>
      </c>
      <c r="E33">
        <f>'Morten Olsen'!O20</f>
        <v>308</v>
      </c>
      <c r="F33" s="57"/>
      <c r="G33" s="56"/>
      <c r="H33" s="34">
        <v>28</v>
      </c>
      <c r="I33" s="92" t="str">
        <f>'Maximilian Andersen'!C2</f>
        <v>Maximilian Andersen</v>
      </c>
      <c r="J33" s="93">
        <f ca="1">INDIRECT("'" &amp; I33 &amp; "'!" &amp;"N"&amp;(Points!$N$1+9))</f>
        <v>38</v>
      </c>
    </row>
    <row r="34" spans="2:10" x14ac:dyDescent="0.3">
      <c r="B34" s="56"/>
      <c r="C34" s="38">
        <v>29</v>
      </c>
      <c r="D34" s="89" t="str">
        <f>'Peter Torp'!C2</f>
        <v>Peter Torp</v>
      </c>
      <c r="E34" s="56">
        <f>'Peter Torp'!O20</f>
        <v>306</v>
      </c>
      <c r="F34" s="58"/>
      <c r="G34" s="56"/>
      <c r="H34" s="34">
        <v>29</v>
      </c>
      <c r="I34" s="89" t="str">
        <f>'Andreas Hougaard'!C2</f>
        <v>Andreas Hougaard</v>
      </c>
      <c r="J34" s="93">
        <f ca="1">INDIRECT("'" &amp; I34 &amp; "'!" &amp;"N"&amp;(Points!$N$1+9))</f>
        <v>38</v>
      </c>
    </row>
    <row r="35" spans="2:10" x14ac:dyDescent="0.3">
      <c r="B35" s="56"/>
      <c r="C35" s="38">
        <v>30</v>
      </c>
      <c r="D35" s="89" t="str">
        <f>'Andreas Hougaard'!C2</f>
        <v>Andreas Hougaard</v>
      </c>
      <c r="E35">
        <f>'Andreas Hougaard'!O20</f>
        <v>303</v>
      </c>
      <c r="F35" s="58"/>
      <c r="G35" s="56"/>
      <c r="H35" s="34">
        <v>30</v>
      </c>
      <c r="I35" s="90" t="str">
        <f>'Vilma Pedersen'!C2</f>
        <v>Vilma Pedersen</v>
      </c>
      <c r="J35" s="93">
        <f ca="1">INDIRECT("'" &amp; I35 &amp; "'!" &amp;"N"&amp;(Points!$N$1+9))</f>
        <v>38</v>
      </c>
    </row>
    <row r="36" spans="2:10" x14ac:dyDescent="0.3">
      <c r="B36" s="56"/>
      <c r="C36" s="38">
        <v>31</v>
      </c>
      <c r="D36" s="92" t="str">
        <f>'Alma Petersen'!C2</f>
        <v>Alma Petersen</v>
      </c>
      <c r="E36" s="93">
        <f>'Alma Petersen'!O20</f>
        <v>303</v>
      </c>
      <c r="F36" s="56"/>
      <c r="G36" s="56"/>
      <c r="H36" s="34">
        <v>31</v>
      </c>
      <c r="I36" s="90" t="str">
        <f>'Jannik Due'!C2</f>
        <v>Jannik Due</v>
      </c>
      <c r="J36" s="93">
        <f ca="1">INDIRECT("'" &amp; I36 &amp; "'!" &amp;"N"&amp;(Points!$N$1+9))</f>
        <v>38</v>
      </c>
    </row>
    <row r="37" spans="2:10" x14ac:dyDescent="0.3">
      <c r="C37" s="38">
        <v>32</v>
      </c>
      <c r="D37" s="92" t="str">
        <f>'Casper Wiklund'!C2</f>
        <v>Casper Wiklund</v>
      </c>
      <c r="E37">
        <f>'Casper Wiklund'!O20</f>
        <v>301</v>
      </c>
      <c r="H37" s="34">
        <v>32</v>
      </c>
      <c r="I37" s="92" t="str">
        <f>'Michelle Skov Jensen'!C2</f>
        <v>Michelle Skov Jensen</v>
      </c>
      <c r="J37" s="93">
        <f ca="1">INDIRECT("'" &amp; I37 &amp; "'!" &amp;"N"&amp;(Points!$N$1+9))</f>
        <v>37</v>
      </c>
    </row>
    <row r="38" spans="2:10" x14ac:dyDescent="0.3">
      <c r="C38" s="38">
        <v>33</v>
      </c>
      <c r="D38" s="92" t="str">
        <f>'Solveig Winther'!C2</f>
        <v>Solveig Winther</v>
      </c>
      <c r="E38" s="93">
        <f>'Solveig Winther'!O20</f>
        <v>300</v>
      </c>
      <c r="H38" s="34">
        <v>33</v>
      </c>
      <c r="I38" s="92" t="str">
        <f>'Marie Falk'!C2</f>
        <v>Marie Falk</v>
      </c>
      <c r="J38" s="93">
        <f ca="1">INDIRECT("'" &amp; I38 &amp; "'!" &amp;"N"&amp;(Points!$N$1+9))</f>
        <v>37</v>
      </c>
    </row>
    <row r="39" spans="2:10" x14ac:dyDescent="0.3">
      <c r="C39" s="38">
        <v>34</v>
      </c>
      <c r="D39" s="89" t="str">
        <f>'Lucas Dittmer'!C2</f>
        <v>Lucas Dittmer</v>
      </c>
      <c r="E39">
        <f>'Lucas Dittmer'!O20</f>
        <v>300</v>
      </c>
      <c r="H39" s="34">
        <v>34</v>
      </c>
      <c r="I39" s="92" t="str">
        <f>'Sebastian Strarup'!C2</f>
        <v>Sebastian Strarup</v>
      </c>
      <c r="J39" s="93">
        <f ca="1">INDIRECT("'" &amp; I39 &amp; "'!" &amp;"N"&amp;(Points!$N$1+9))</f>
        <v>37</v>
      </c>
    </row>
    <row r="40" spans="2:10" x14ac:dyDescent="0.3">
      <c r="C40" s="38">
        <v>35</v>
      </c>
      <c r="D40" s="89" t="str">
        <f>'Martin Due'!C2</f>
        <v>Martin Due</v>
      </c>
      <c r="E40" s="56">
        <f>'Martin Due'!O20</f>
        <v>299</v>
      </c>
      <c r="H40" s="34">
        <v>35</v>
      </c>
      <c r="I40" s="101" t="str">
        <f>Raphael!C2</f>
        <v>Raphael</v>
      </c>
      <c r="J40" s="93">
        <f ca="1">INDIRECT("'" &amp; I40 &amp; "'!" &amp;"N"&amp;(Points!$N$1+9))</f>
        <v>36</v>
      </c>
    </row>
    <row r="41" spans="2:10" x14ac:dyDescent="0.3">
      <c r="C41" s="38">
        <v>36</v>
      </c>
      <c r="D41" s="89" t="str">
        <f>'Lotte Spanggaard'!C2</f>
        <v>Lotte Spanggaard</v>
      </c>
      <c r="E41">
        <f>'Lotte Spanggaard'!O20</f>
        <v>299</v>
      </c>
      <c r="H41" s="34">
        <v>36</v>
      </c>
      <c r="I41" s="90" t="str">
        <f>'Magnus Tang'!C2</f>
        <v>Magnus Tang</v>
      </c>
      <c r="J41" s="93">
        <f ca="1">INDIRECT("'" &amp; I41 &amp; "'!" &amp;"N"&amp;(Points!$N$1+9))</f>
        <v>36</v>
      </c>
    </row>
    <row r="42" spans="2:10" x14ac:dyDescent="0.3">
      <c r="C42" s="38">
        <v>37</v>
      </c>
      <c r="D42" s="92" t="str">
        <f>'Andreas Mads Johannes'!C2</f>
        <v>Andreas Mads Johannes</v>
      </c>
      <c r="E42" s="91">
        <f>'Andreas Mads Johannes'!O20</f>
        <v>299</v>
      </c>
      <c r="H42" s="34">
        <v>37</v>
      </c>
      <c r="I42" s="89" t="str">
        <f>'Martin Kjellerup'!C2</f>
        <v>Martin Kjellerup</v>
      </c>
      <c r="J42" s="93">
        <f ca="1">INDIRECT("'" &amp; I42 &amp; "'!" &amp;"N"&amp;(Points!$N$1+9))</f>
        <v>36</v>
      </c>
    </row>
    <row r="43" spans="2:10" x14ac:dyDescent="0.3">
      <c r="C43" s="38">
        <v>38</v>
      </c>
      <c r="D43" s="92" t="str">
        <f>'Marie Falk'!C2</f>
        <v>Marie Falk</v>
      </c>
      <c r="E43" s="93">
        <f>'Marie Falk'!O20</f>
        <v>298</v>
      </c>
      <c r="H43" s="34">
        <v>38</v>
      </c>
      <c r="I43" s="92" t="str">
        <f>'Andreas Mads Johannes'!C2</f>
        <v>Andreas Mads Johannes</v>
      </c>
      <c r="J43" s="93">
        <f ca="1">INDIRECT("'" &amp; I43 &amp; "'!" &amp;"N"&amp;(Points!$N$1+9))</f>
        <v>36</v>
      </c>
    </row>
    <row r="44" spans="2:10" x14ac:dyDescent="0.3">
      <c r="C44" s="38">
        <v>39</v>
      </c>
      <c r="D44" s="92" t="str">
        <f>'Kathrine Hagen'!C2</f>
        <v>Kathrine Hagen</v>
      </c>
      <c r="E44" s="96">
        <f>'Kathrine Hagen'!O20</f>
        <v>298</v>
      </c>
      <c r="H44" s="34">
        <v>39</v>
      </c>
      <c r="I44" s="89" t="str">
        <f>'Martin Due'!C2</f>
        <v>Martin Due</v>
      </c>
      <c r="J44" s="93">
        <f ca="1">INDIRECT("'" &amp; I44 &amp; "'!" &amp;"N"&amp;(Points!$N$1+9))</f>
        <v>35</v>
      </c>
    </row>
    <row r="45" spans="2:10" x14ac:dyDescent="0.3">
      <c r="C45" s="38">
        <v>40</v>
      </c>
      <c r="D45" s="92" t="str">
        <f>'Toke Hougaard'!C2</f>
        <v>Toke Hougaard</v>
      </c>
      <c r="E45">
        <f>'Toke Hougaard'!O20</f>
        <v>295</v>
      </c>
      <c r="H45" s="34">
        <v>40</v>
      </c>
      <c r="I45" s="92" t="str">
        <f>'Toke Hougaard'!C2</f>
        <v>Toke Hougaard</v>
      </c>
      <c r="J45" s="93">
        <f ca="1">INDIRECT("'" &amp; I45 &amp; "'!" &amp;"N"&amp;(Points!$N$1+9))</f>
        <v>35</v>
      </c>
    </row>
    <row r="46" spans="2:10" x14ac:dyDescent="0.3">
      <c r="C46" s="38">
        <v>41</v>
      </c>
      <c r="D46" s="89" t="str">
        <f>'Mathias Friis'!C2</f>
        <v>Mathias Friis</v>
      </c>
      <c r="E46">
        <f>'Mathias Friis'!O20</f>
        <v>294</v>
      </c>
      <c r="H46" s="34">
        <v>41</v>
      </c>
      <c r="I46" s="90" t="str">
        <f>'Adam Wilhjelm'!C2</f>
        <v>Adam Wilhjelm</v>
      </c>
      <c r="J46" s="93">
        <f ca="1">INDIRECT("'" &amp; I46 &amp; "'!" &amp;"N"&amp;(Points!$N$1+9))</f>
        <v>35</v>
      </c>
    </row>
    <row r="47" spans="2:10" x14ac:dyDescent="0.3">
      <c r="C47" s="38">
        <v>42</v>
      </c>
      <c r="D47" s="90" t="str">
        <f>'Frederik Holmgaard'!C2</f>
        <v>Frederik Holmgaard</v>
      </c>
      <c r="E47" s="56">
        <f>'Frederik Holmgaard'!O20</f>
        <v>294</v>
      </c>
      <c r="H47" s="34">
        <v>42</v>
      </c>
      <c r="I47" s="89" t="str">
        <f>'Morten Olsen'!C2</f>
        <v>Morten Olsen</v>
      </c>
      <c r="J47" s="93">
        <f ca="1">INDIRECT("'" &amp; I47 &amp; "'!" &amp;"N"&amp;(Points!$N$1+9))</f>
        <v>35</v>
      </c>
    </row>
    <row r="48" spans="2:10" x14ac:dyDescent="0.3">
      <c r="C48" s="38">
        <v>43</v>
      </c>
      <c r="D48" s="101" t="str">
        <f>Raphael!C2</f>
        <v>Raphael</v>
      </c>
      <c r="E48">
        <f>Raphael!O20</f>
        <v>293</v>
      </c>
      <c r="H48" s="34">
        <v>43</v>
      </c>
      <c r="I48" s="92" t="str">
        <f>'Claus Engelhardt'!C2</f>
        <v>Claus Engelhardt</v>
      </c>
      <c r="J48" s="93">
        <f ca="1">INDIRECT("'" &amp; I48 &amp; "'!" &amp;"N"&amp;(Points!$N$1+9))</f>
        <v>35</v>
      </c>
    </row>
    <row r="49" spans="3:10" x14ac:dyDescent="0.3">
      <c r="C49" s="38">
        <v>44</v>
      </c>
      <c r="D49" s="89" t="str">
        <f>'Johan Hede'!C2</f>
        <v>Johan Hede</v>
      </c>
      <c r="E49">
        <f>'Johan Hede'!O20</f>
        <v>293</v>
      </c>
      <c r="H49" s="34">
        <v>44</v>
      </c>
      <c r="I49" s="92" t="str">
        <f>'Albert Navarro'!C2</f>
        <v>Albert Navarro</v>
      </c>
      <c r="J49" s="93">
        <f ca="1">INDIRECT("'" &amp; I49 &amp; "'!" &amp;"N"&amp;(Points!$N$1+9))</f>
        <v>34</v>
      </c>
    </row>
    <row r="50" spans="3:10" x14ac:dyDescent="0.3">
      <c r="C50" s="38">
        <v>45</v>
      </c>
      <c r="D50" s="89" t="str">
        <f>'Philip Hey'!C2</f>
        <v>Philip Hey</v>
      </c>
      <c r="E50">
        <f>'Philip Hey'!O20</f>
        <v>293</v>
      </c>
      <c r="H50" s="34">
        <v>45</v>
      </c>
      <c r="I50" s="92" t="str">
        <f>'Dorte Engelhardt'!C2</f>
        <v>Dorte Engelhardt</v>
      </c>
      <c r="J50" s="93">
        <f ca="1">INDIRECT("'" &amp; I50 &amp; "'!" &amp;"N"&amp;(Points!$N$1+9))</f>
        <v>34</v>
      </c>
    </row>
    <row r="51" spans="3:10" x14ac:dyDescent="0.3">
      <c r="C51" s="38">
        <v>46</v>
      </c>
      <c r="D51" s="89" t="str">
        <f>'Frederik Greisen'!C2</f>
        <v>Frederik Greisen</v>
      </c>
      <c r="E51">
        <f>'Frederik Greisen'!O20</f>
        <v>293</v>
      </c>
      <c r="H51" s="34">
        <v>46</v>
      </c>
      <c r="I51" s="89" t="str">
        <f>'Casper Hincheli'!C2</f>
        <v>Casper Hincheli</v>
      </c>
      <c r="J51" s="93">
        <f ca="1">INDIRECT("'" &amp; I51 &amp; "'!" &amp;"N"&amp;(Points!$N$1+9))</f>
        <v>34</v>
      </c>
    </row>
    <row r="52" spans="3:10" x14ac:dyDescent="0.3">
      <c r="C52" s="38">
        <v>47</v>
      </c>
      <c r="D52" s="89" t="str">
        <f>'Per Brask'!C2</f>
        <v>Per Brask</v>
      </c>
      <c r="E52">
        <f>'Per Brask'!O20</f>
        <v>291</v>
      </c>
      <c r="H52" s="34">
        <v>47</v>
      </c>
      <c r="I52" s="89" t="str">
        <f>'Simon Olsen'!C2</f>
        <v>Simon Olsen</v>
      </c>
      <c r="J52" s="93">
        <f ca="1">INDIRECT("'" &amp; I52 &amp; "'!" &amp;"N"&amp;(Points!$N$1+9))</f>
        <v>33</v>
      </c>
    </row>
    <row r="53" spans="3:10" x14ac:dyDescent="0.3">
      <c r="C53" s="38">
        <v>48</v>
      </c>
      <c r="D53" s="89" t="str">
        <f>'Mathilde Kongshammer'!C2</f>
        <v>Mathilde Kongshammer</v>
      </c>
      <c r="E53">
        <f>'Mathilde Kongshammer'!O20</f>
        <v>291</v>
      </c>
      <c r="H53" s="34">
        <v>48</v>
      </c>
      <c r="I53" s="89" t="str">
        <f>'Morten Munch'!C2</f>
        <v>Morten Munch</v>
      </c>
      <c r="J53" s="93">
        <f ca="1">INDIRECT("'" &amp; I53 &amp; "'!" &amp;"N"&amp;(Points!$N$1+9))</f>
        <v>33</v>
      </c>
    </row>
    <row r="54" spans="3:10" x14ac:dyDescent="0.3">
      <c r="C54" s="38">
        <v>49</v>
      </c>
      <c r="D54" s="89" t="str">
        <f>'Magnus Kongshammer'!C2</f>
        <v>Magnus Kongshammer</v>
      </c>
      <c r="E54">
        <f>'Magnus Kongshammer'!O20</f>
        <v>291</v>
      </c>
      <c r="H54" s="34">
        <v>49</v>
      </c>
      <c r="I54" s="89" t="str">
        <f>'Philip Hey'!C2</f>
        <v>Philip Hey</v>
      </c>
      <c r="J54" s="93">
        <f ca="1">INDIRECT("'" &amp; I54 &amp; "'!" &amp;"N"&amp;(Points!$N$1+9))</f>
        <v>33</v>
      </c>
    </row>
    <row r="55" spans="3:10" x14ac:dyDescent="0.3">
      <c r="C55" s="38">
        <v>50</v>
      </c>
      <c r="D55" s="89" t="str">
        <f>'Morten Munch'!C2</f>
        <v>Morten Munch</v>
      </c>
      <c r="E55">
        <f>'Morten Munch'!O20</f>
        <v>290</v>
      </c>
      <c r="H55" s="34">
        <v>50</v>
      </c>
      <c r="I55" s="89" t="str">
        <f>'Oliver Hey'!C2</f>
        <v>Oliver Hey</v>
      </c>
      <c r="J55" s="93">
        <f ca="1">INDIRECT("'" &amp; I55 &amp; "'!" &amp;"N"&amp;(Points!$N$1+9))</f>
        <v>32</v>
      </c>
    </row>
    <row r="56" spans="3:10" x14ac:dyDescent="0.3">
      <c r="C56" s="38">
        <v>51</v>
      </c>
      <c r="D56" s="92" t="str">
        <f>'Claus Engelhardt'!C2</f>
        <v>Claus Engelhardt</v>
      </c>
      <c r="E56" s="93">
        <f>'Claus Engelhardt'!O20</f>
        <v>290</v>
      </c>
      <c r="H56" s="34">
        <v>51</v>
      </c>
      <c r="I56" s="92" t="str">
        <f>'Casper Wiklund'!C2</f>
        <v>Casper Wiklund</v>
      </c>
      <c r="J56" s="93">
        <f ca="1">INDIRECT("'" &amp; I56 &amp; "'!" &amp;"N"&amp;(Points!$N$1+9))</f>
        <v>32</v>
      </c>
    </row>
    <row r="57" spans="3:10" x14ac:dyDescent="0.3">
      <c r="C57" s="38">
        <v>52</v>
      </c>
      <c r="D57" s="92" t="str">
        <f>'Jonas Tot Harboe'!C2</f>
        <v>Jonas Tot Harboe</v>
      </c>
      <c r="E57" s="94">
        <f>'Jonas Tot Harboe'!O20</f>
        <v>289</v>
      </c>
      <c r="H57" s="34">
        <v>52</v>
      </c>
      <c r="I57" s="92" t="str">
        <f>'Morten Sikjær'!C2</f>
        <v>Morten Sikjær</v>
      </c>
      <c r="J57" s="93">
        <f ca="1">INDIRECT("'" &amp; I57 &amp; "'!" &amp;"N"&amp;(Points!$N$1+9))</f>
        <v>31</v>
      </c>
    </row>
    <row r="58" spans="3:10" x14ac:dyDescent="0.3">
      <c r="C58" s="38">
        <v>53</v>
      </c>
      <c r="D58" s="89" t="str">
        <f>'Oliver Hey'!C2</f>
        <v>Oliver Hey</v>
      </c>
      <c r="E58">
        <f>'Oliver Hey'!O20</f>
        <v>288</v>
      </c>
      <c r="H58" s="34">
        <v>53</v>
      </c>
      <c r="I58" s="92" t="str">
        <f>'Jonas Tot Harboe'!C2</f>
        <v>Jonas Tot Harboe</v>
      </c>
      <c r="J58" s="93">
        <f ca="1">INDIRECT("'" &amp; I58 &amp; "'!" &amp;"N"&amp;(Points!$N$1+9))</f>
        <v>31</v>
      </c>
    </row>
    <row r="59" spans="3:10" x14ac:dyDescent="0.3">
      <c r="C59" s="38">
        <v>54</v>
      </c>
      <c r="D59" s="90" t="str">
        <f>'Troels Elting'!C2</f>
        <v>Troels Elting</v>
      </c>
      <c r="E59">
        <f>'Troels Elting'!O20</f>
        <v>287</v>
      </c>
      <c r="H59" s="34">
        <v>54</v>
      </c>
      <c r="I59" s="92" t="str">
        <f>'Thomas Blok'!C2</f>
        <v>Thomas Blok</v>
      </c>
      <c r="J59" s="93">
        <f ca="1">INDIRECT("'" &amp; I59 &amp; "'!" &amp;"N"&amp;(Points!$N$1+9))</f>
        <v>31</v>
      </c>
    </row>
    <row r="60" spans="3:10" x14ac:dyDescent="0.3">
      <c r="C60" s="38">
        <v>55</v>
      </c>
      <c r="D60" s="89" t="str">
        <f>'Oscar Hougaard'!C2</f>
        <v>Oscar Hougaard</v>
      </c>
      <c r="E60">
        <f>'Oscar Hougaard'!O20</f>
        <v>286</v>
      </c>
      <c r="H60" s="34">
        <v>55</v>
      </c>
      <c r="I60" s="89" t="str">
        <f>'Sebastian Hejrskov'!C2</f>
        <v>Sebastian Hejrskov</v>
      </c>
      <c r="J60" s="93">
        <f ca="1">INDIRECT("'" &amp; I60 &amp; "'!" &amp;"N"&amp;(Points!$N$1+9))</f>
        <v>30</v>
      </c>
    </row>
    <row r="61" spans="3:10" x14ac:dyDescent="0.3">
      <c r="C61" s="38">
        <v>56</v>
      </c>
      <c r="D61" s="90" t="str">
        <f>'Signe Paludan'!C2</f>
        <v>Signe Paludan</v>
      </c>
      <c r="E61" s="56">
        <f>'Signe Paludan'!O20</f>
        <v>286</v>
      </c>
      <c r="H61" s="34">
        <v>56</v>
      </c>
      <c r="I61" s="92" t="str">
        <f>'Nicolai Juulsager'!C2</f>
        <v>Nicolai Juulsager</v>
      </c>
      <c r="J61" s="93">
        <f ca="1">INDIRECT("'" &amp; I61 &amp; "'!" &amp;"N"&amp;(Points!$N$1+9))</f>
        <v>30</v>
      </c>
    </row>
    <row r="62" spans="3:10" x14ac:dyDescent="0.3">
      <c r="C62" s="38">
        <v>57</v>
      </c>
      <c r="D62" s="92" t="str">
        <f>'Thomas Blok'!C2</f>
        <v>Thomas Blok</v>
      </c>
      <c r="E62" s="91">
        <f>'Thomas Blok'!O20</f>
        <v>282</v>
      </c>
      <c r="H62" s="34">
        <v>57</v>
      </c>
      <c r="I62" s="89" t="str">
        <f>'Kasper Liu'!C2</f>
        <v>Kasper Liu</v>
      </c>
      <c r="J62" s="93">
        <f ca="1">INDIRECT("'" &amp; I62 &amp; "'!" &amp;"N"&amp;(Points!$N$1+9))</f>
        <v>29</v>
      </c>
    </row>
    <row r="63" spans="3:10" x14ac:dyDescent="0.3">
      <c r="C63" s="38">
        <v>58</v>
      </c>
      <c r="D63" s="89" t="str">
        <f>'Kasper Liu'!C2</f>
        <v>Kasper Liu</v>
      </c>
      <c r="E63">
        <f>'Kasper Liu'!O20</f>
        <v>281</v>
      </c>
      <c r="H63" s="34">
        <v>58</v>
      </c>
      <c r="I63" s="92" t="str">
        <f>'Tanja Tot Harboe'!C2</f>
        <v>Tanja Tot Harboe</v>
      </c>
      <c r="J63" s="93">
        <f ca="1">INDIRECT("'" &amp; I63 &amp; "'!" &amp;"N"&amp;(Points!$N$1+9))</f>
        <v>28</v>
      </c>
    </row>
    <row r="64" spans="3:10" x14ac:dyDescent="0.3">
      <c r="C64" s="38">
        <v>59</v>
      </c>
      <c r="D64" s="90" t="str">
        <f>'Magnus Tang'!C2</f>
        <v>Magnus Tang</v>
      </c>
      <c r="E64">
        <f>'Magnus Tang'!O20</f>
        <v>281</v>
      </c>
      <c r="H64" s="34">
        <v>59</v>
      </c>
      <c r="I64" s="89" t="str">
        <f>'Johan Hede'!C2</f>
        <v>Johan Hede</v>
      </c>
      <c r="J64" s="93">
        <f ca="1">INDIRECT("'" &amp; I64 &amp; "'!" &amp;"N"&amp;(Points!$N$1+9))</f>
        <v>28</v>
      </c>
    </row>
    <row r="65" spans="3:10" x14ac:dyDescent="0.3">
      <c r="C65" s="38">
        <v>60</v>
      </c>
      <c r="D65" s="92" t="str">
        <f>'Tanja Tot Harboe'!C2</f>
        <v>Tanja Tot Harboe</v>
      </c>
      <c r="E65" s="93">
        <f>'Tanja Tot Harboe'!O20</f>
        <v>270</v>
      </c>
      <c r="H65" s="34">
        <v>60</v>
      </c>
      <c r="I65" s="89" t="str">
        <f>'Frederik Greisen'!C2</f>
        <v>Frederik Greisen</v>
      </c>
      <c r="J65" s="93">
        <f ca="1">INDIRECT("'" &amp; I65 &amp; "'!" &amp;"N"&amp;(Points!$N$1+9))</f>
        <v>27</v>
      </c>
    </row>
    <row r="66" spans="3:10" x14ac:dyDescent="0.3">
      <c r="C66" s="38">
        <v>61</v>
      </c>
      <c r="D66" s="89" t="str">
        <f>'Martin Kjellerup'!C2</f>
        <v>Martin Kjellerup</v>
      </c>
      <c r="E66" s="56">
        <f>'Martin Kjellerup'!O20</f>
        <v>267</v>
      </c>
      <c r="H66" s="34">
        <v>61</v>
      </c>
      <c r="I66" s="89" t="str">
        <f>'Mathias Friis'!C2</f>
        <v>Mathias Friis</v>
      </c>
      <c r="J66" s="93">
        <f ca="1">INDIRECT("'" &amp; I66 &amp; "'!" &amp;"N"&amp;(Points!$N$1+9))</f>
        <v>23</v>
      </c>
    </row>
    <row r="67" spans="3:10" x14ac:dyDescent="0.3">
      <c r="C67" s="38">
        <v>62</v>
      </c>
      <c r="D67" s="92" t="str">
        <f>'Maja Tot Harboe'!C2</f>
        <v>Maja Tot Harboe</v>
      </c>
      <c r="E67" s="93">
        <f>'Maja Tot Harboe'!O20</f>
        <v>261</v>
      </c>
      <c r="H67" s="34">
        <v>62</v>
      </c>
      <c r="I67" s="92" t="str">
        <f>'Maja Tot Harboe'!C2</f>
        <v>Maja Tot Harboe</v>
      </c>
      <c r="J67" s="93">
        <f ca="1">INDIRECT("'" &amp; I67 &amp; "'!" &amp;"N"&amp;(Points!$N$1+9))</f>
        <v>21</v>
      </c>
    </row>
  </sheetData>
  <sortState ref="I6:J67">
    <sortCondition descending="1" ref="J6"/>
  </sortState>
  <mergeCells count="3">
    <mergeCell ref="C3:E3"/>
    <mergeCell ref="H3:J3"/>
    <mergeCell ref="C2:J2"/>
  </mergeCells>
  <hyperlinks>
    <hyperlink ref="N6" location="Menu!A1" display="MENU"/>
    <hyperlink ref="I67" location="'Maja Tot Harboe'!A1" display="'Maja Tot Harboe'!A1"/>
    <hyperlink ref="I58" location="'Jonas Tot Harboe'!A1" display="'Jonas Tot Harboe'!A1"/>
    <hyperlink ref="I36" location="'Jannik Due'!A1" display="'Jannik Due'!A1"/>
    <hyperlink ref="I24" location="'Kathrine Hagen'!A1" display="'Kathrine Hagen'!A1"/>
    <hyperlink ref="I37" location="'Michelle Skov Jensen'!A1" display="'Michelle Skov Jensen'!A1"/>
    <hyperlink ref="I33" location="'Maximilian Andersen'!A1" display="'Maximilian Andersen'!A1"/>
    <hyperlink ref="I31" location="'Alma Petersen'!A1" display="'Alma Petersen'!A1"/>
    <hyperlink ref="I57" location="'Morten Sikjær'!A1" display="'Morten Sikjær'!A1"/>
    <hyperlink ref="I43" location="'Andreas Mads Johannes'!A1" display="'Andreas Mads Johannes'!A1"/>
    <hyperlink ref="I59" location="'Thomas Blok'!A1" display="'Thomas Blok'!A1"/>
    <hyperlink ref="I48" location="'Claus Engelhardt'!A1" display="'Claus Engelhardt'!A1"/>
    <hyperlink ref="I50" location="'Dorte Engelhardt'!A1" display="'Dorte Engelhardt'!A1"/>
    <hyperlink ref="I16" location="'Bertram Engelhardt'!A1" display="'Bertram Engelhardt'!A1"/>
    <hyperlink ref="I38" location="'Marie Falk'!A1" display="'Marie Falk'!A1"/>
    <hyperlink ref="I11" location="'Oskar Hagen'!A1" display="'Oskar Hagen'!A1"/>
    <hyperlink ref="I39" location="'Sebastian Strarup'!A1" display="'Sebastian Strarup'!A1"/>
    <hyperlink ref="I61" location="'Nicolai Juulsager'!A1" display="'Nicolai Juulsager'!A1"/>
    <hyperlink ref="I20" location="'Martin Scholkmann'!A1" display="'Martin Scholkmann'!A1"/>
    <hyperlink ref="I26" location="'Solveig Winther'!A1" display="'Solveig Winther'!A1"/>
    <hyperlink ref="I49" location="'Albert Navarro'!A1" display="'Albert Navarro'!A1"/>
    <hyperlink ref="I63" location="'Tanja Tot Harboe'!A1" display="'Tanja Tot Harboe'!A1"/>
    <hyperlink ref="I27" location="'Christian Jansson'!A1" display="'Christian Jansson'!A1"/>
    <hyperlink ref="I45" location="'Toke Hougaard'!A1" display="'Toke Hougaard'!A1"/>
    <hyperlink ref="I56" location="'Casper Wiklund'!A1" display="'Casper Wiklund'!A1"/>
    <hyperlink ref="I46" location="'Adam Wilhjelm'!A1" display="'Adam Wilhjelm'!A1"/>
    <hyperlink ref="D67" location="'Maja Tot Harboe'!A1" display="'Maja Tot Harboe'!A1"/>
    <hyperlink ref="D57" location="'Jonas Tot Harboe'!A1" display="'Jonas Tot Harboe'!A1"/>
    <hyperlink ref="D9" location="'Jannik Due'!A1" display="'Jannik Due'!A1"/>
    <hyperlink ref="D44" location="'Kathrine Hagen'!A1" display="'Kathrine Hagen'!A1"/>
    <hyperlink ref="D28" location="'Michelle Skov Jensen'!A1" display="'Michelle Skov Jensen'!A1"/>
    <hyperlink ref="D8" location="'Maximilian Andersen'!A1" display="'Maximilian Andersen'!A1"/>
    <hyperlink ref="D36" location="'Alma Petersen'!A1" display="'Alma Petersen'!A1"/>
    <hyperlink ref="D21" location="'Morten Sikjær'!A1" display="'Morten Sikjær'!A1"/>
    <hyperlink ref="D42" location="'Andreas Mads Johannes'!A1" display="'Andreas Mads Johannes'!A1"/>
    <hyperlink ref="D62" location="'Thomas Blok'!A1" display="'Thomas Blok'!A1"/>
    <hyperlink ref="D56" location="'Claus Engelhardt'!A1" display="'Claus Engelhardt'!A1"/>
    <hyperlink ref="D20" location="'Dorte Engelhardt'!A1" display="'Dorte Engelhardt'!A1"/>
    <hyperlink ref="D31" location="'Bertram Engelhardt'!A1" display="'Bertram Engelhardt'!A1"/>
    <hyperlink ref="D43" location="'Marie Falk'!A1" display="'Marie Falk'!A1"/>
    <hyperlink ref="D25" location="'Oskar Hagen'!A1" display="'Oskar Hagen'!A1"/>
    <hyperlink ref="D22" location="'Nicolai Juulsager'!A1" display="'Nicolai Juulsager'!A1"/>
    <hyperlink ref="D12" location="'Martin Scholkmann'!A1" display="'Martin Scholkmann'!A1"/>
    <hyperlink ref="D38" location="'Solveig Winther'!A1" display="'Solveig Winther'!A1"/>
    <hyperlink ref="D7" location="'Anna Engelhardt'!A1" display="'Anna Engelhardt'!A1"/>
    <hyperlink ref="D65" location="'Tanja Tot Harboe'!A1" display="'Tanja Tot Harboe'!A1"/>
    <hyperlink ref="D15" location="'Niels Lillelund'!A1" display="'Niels Lillelund'!A1"/>
    <hyperlink ref="D45" location="'Toke Hougaard'!A1" display="'Toke Hougaard'!A1"/>
    <hyperlink ref="D37" location="'Casper Wiklund'!A1" display="'Casper Wiklund'!A1"/>
    <hyperlink ref="D18" location="'Adam Wilhjelm'!A1" display="'Adam Wilhjelm'!A1"/>
    <hyperlink ref="D64" location="'Magnus Tang'!A1" display="'Magnus Tang'!A1"/>
    <hyperlink ref="D61" location="'Signe Paludan'!A1" display="'Signe Paludan'!A1"/>
    <hyperlink ref="D29" location="'Vilma Pedersen'!A1" display="'Vilma Pedersen'!A1"/>
    <hyperlink ref="D47" location="'Frederik Holmgaard'!A1" display="'Frederik Holmgaard'!A1"/>
    <hyperlink ref="D59" location="'Troels Elting'!A1" display="'Troels Elting'!A1"/>
    <hyperlink ref="D26" location="'Marcus Rindshøj'!A1" display="'Marcus Rindshøj'!A1"/>
    <hyperlink ref="D58" location="'Oliver Hey'!A1" display="'Oliver Hey'!A1"/>
    <hyperlink ref="D6" location="'Albert Navarro'!A1" display="'Albert Navarro'!A1"/>
    <hyperlink ref="D30" location="'Julie Nielsen'!A1" display="'Julie Nielsen'!A1"/>
    <hyperlink ref="D34" location="'Peter Torp'!A1" display="'Peter Torp'!A1"/>
    <hyperlink ref="D49" location="'Johan Hede'!A1" display="'Johan Hede'!A1"/>
    <hyperlink ref="D40" location="'Martin Due'!A1" display="'Martin Due'!A1"/>
    <hyperlink ref="D35" location="'Andreas Hougaard'!A1" display="'Andreas Hougaard'!A1"/>
    <hyperlink ref="D66" location="'Martin Kjellerup'!A1" display="'Martin Kjellerup'!A1"/>
    <hyperlink ref="D51" location="'Frederik Greisen'!A1" display="'Frederik Greisen'!A1"/>
    <hyperlink ref="D14" location="'Christian Jansson'!A1" display="'Christian Jansson'!A1"/>
    <hyperlink ref="D54" location="'Magnus Kongshammer'!A1" display="'Magnus Kongshammer'!A1"/>
    <hyperlink ref="D10" location="'Lars Gottlieb'!A1" display="'Lars Gottlieb'!A1"/>
    <hyperlink ref="D63" location="'Kasper Liu'!A1" display="'Kasper Liu'!A1"/>
    <hyperlink ref="D48" location="Raphael!A1" display="Raphael!A1"/>
    <hyperlink ref="D39" location="'Lucas Dittmer'!A1" display="'Lucas Dittmer'!A1"/>
    <hyperlink ref="I41" location="'Magnus Tang'!A1" display="'Magnus Tang'!A1"/>
    <hyperlink ref="I28" location="'Signe Paludan'!A1" display="'Signe Paludan'!A1"/>
    <hyperlink ref="I35" location="'Vilma Pedersen'!A1" display="'Vilma Pedersen'!A1"/>
    <hyperlink ref="I12" location="'Frederik Holmgaard'!A1" display="'Frederik Holmgaard'!A1"/>
    <hyperlink ref="I30" location="'Troels Elting'!A1" display="'Troels Elting'!A1"/>
    <hyperlink ref="I22" location="'Marcus Rindshøj'!A1" display="'Marcus Rindshøj'!A1"/>
    <hyperlink ref="I55" location="'Oliver Hey'!A1" display="'Oliver Hey'!A1"/>
    <hyperlink ref="I17" location="'Peter Arvedsen'!A1" display="'Peter Arvedsen'!A1"/>
    <hyperlink ref="I25" location="'Julie Nielsen'!A1" display="'Julie Nielsen'!A1"/>
    <hyperlink ref="I15" location="'Peter Torp'!A1" display="'Peter Torp'!A1"/>
    <hyperlink ref="I64" location="'Johan Hede'!A1" display="'Johan Hede'!A1"/>
    <hyperlink ref="I44" location="'Martin Due'!A1" display="'Martin Due'!A1"/>
    <hyperlink ref="I34" location="'Andreas Hougaard'!A1" display="'Andreas Hougaard'!A1"/>
    <hyperlink ref="I42" location="'Martin Kjellerup'!A1" display="'Martin Kjellerup'!A1"/>
    <hyperlink ref="I65" location="'Frederik Greisen'!A1" display="'Frederik Greisen'!A1"/>
    <hyperlink ref="I19" location="'Magnus Kongshammer'!A1" display="'Magnus Kongshammer'!A1"/>
    <hyperlink ref="I10" location="'Lars Gottlieb'!A1" display="'Lars Gottlieb'!A1"/>
    <hyperlink ref="I62" location="'Kasper Liu'!A1" display="'Kasper Liu'!A1"/>
    <hyperlink ref="I40" location="Raphael!A1" display="Raphael!A1"/>
    <hyperlink ref="I18" location="'Lucas Dittmer'!A1" display="'Lucas Dittmer'!A1"/>
    <hyperlink ref="D32" location="'Josephine Holst'!A1" display="'Josephine Holst'!A1"/>
    <hyperlink ref="I23" location="'Josephine Holst'!A1" display="'Josephine Holst'!A1"/>
    <hyperlink ref="D55" location="'Morten Munch'!A1" display="'Morten Munch'!A1"/>
    <hyperlink ref="D52" location="'Per Brask'!A1" display="'Per Brask'!A1"/>
    <hyperlink ref="D27" location="'Simon Olsen'!A1" display="'Simon Olsen'!A1"/>
    <hyperlink ref="D33" location="'Morten Olsen'!A1" display="'Morten Olsen'!A1"/>
    <hyperlink ref="D50" location="'Philip Hey'!A1" display="'Philip Hey'!A1"/>
    <hyperlink ref="D53" location="'Mathilde Kongshammer'!A1" display="'Mathilde Kongshammer'!A1"/>
    <hyperlink ref="D11" location="'Charlotte Kongshammer'!A1" display="'Charlotte Kongshammer'!A1"/>
    <hyperlink ref="I53" location="'Morten Munch'!A1" display="'Morten Munch'!A1"/>
    <hyperlink ref="I32" location="'Per Brask'!A1" display="'Per Brask'!A1"/>
    <hyperlink ref="I52" location="'Simon Olsen'!A1" display="'Simon Olsen'!A1"/>
    <hyperlink ref="I47" location="'Morten Olsen'!A1" display="'Morten Olsen'!A1"/>
    <hyperlink ref="I54" location="'Philip Hey'!A1" display="'Philip Hey'!A1"/>
    <hyperlink ref="I14" location="'Mathilde Kongshammer'!A1" display="'Mathilde Kongshammer'!A1"/>
    <hyperlink ref="I13" location="'Charlotte Kongshammer'!A1" display="'Charlotte Kongshammer'!A1"/>
    <hyperlink ref="D17" location="'Casper Hincheli'!A1" display="'Casper Hincheli'!A1"/>
    <hyperlink ref="I51" location="'Casper Hincheli'!A1" display="'Casper Hincheli'!A1"/>
    <hyperlink ref="D19" location="'Sebastian Hejrskov'!A1" display="'Sebastian Hejrskov'!A1"/>
    <hyperlink ref="I60" location="'Sebastian Hejrskov'!A1" display="'Sebastian Hejrskov'!A1"/>
    <hyperlink ref="D24" location="'Therese Thomsen'!A1" display="'Therese Thomsen'!A1"/>
    <hyperlink ref="D23" location="'Jonathan Greisen'!A1" display="'Jonathan Greisen'!A1"/>
    <hyperlink ref="I6" location="'Therese Thomsen'!A1" display="'Therese Thomsen'!A1"/>
    <hyperlink ref="I7" location="'Jonathan Greisen'!A1" display="'Jonathan Greisen'!A1"/>
    <hyperlink ref="D60" location="'Oscar Hougaard'!A1" display="'Oscar Hougaard'!A1"/>
    <hyperlink ref="I29" location="'Oscar Hougaard'!A1" display="'Oscar Hougaard'!A1"/>
    <hyperlink ref="D41" location="'Lotte Spanggaard'!A1" display="'Lotte Spanggaard'!A1"/>
    <hyperlink ref="I8" location="'Lotte Spanggaard'!A1" display="'Lotte Spanggaard'!A1"/>
    <hyperlink ref="D46" location="'Mathias Friis'!A1" display="'Mathias Friis'!A1"/>
    <hyperlink ref="I66" location="'Mathias Friis'!A1" display="'Mathias Friis'!A1"/>
    <hyperlink ref="I9" location="'Anna Engelhardt'!A1" display="'Anna Engelhardt'!A1"/>
    <hyperlink ref="I21" location="'Niels Lillelund'!A1" display="'Niels Lillelund'!A1"/>
    <hyperlink ref="D16" location="'Sebastian Strarup'!A1" display="'Sebastian Strarup'!A1"/>
    <hyperlink ref="D13" location="'Peter Arvedsen'!A1" display="'Peter Arvedsen'!A1"/>
  </hyperlinks>
  <pageMargins left="0.7" right="0.7" top="0.75" bottom="0.75" header="0.3" footer="0.3"/>
  <pageSetup paperSize="8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84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Magnus Tang</v>
      </c>
      <c r="D3" s="144" t="s">
        <v>34</v>
      </c>
      <c r="E3" s="139"/>
      <c r="F3" s="47">
        <f>VLOOKUP(C2,Ranking!D6:H67,5,FALSE)</f>
        <v>59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3</v>
      </c>
      <c r="O7" s="12">
        <f>SUM(D7:N7)</f>
        <v>43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37</v>
      </c>
      <c r="D8" s="51">
        <f>VLOOKUP($C8,Points!$B$2:C$47,D$6+1,FALSE)</f>
        <v>2</v>
      </c>
      <c r="E8" s="51">
        <f>VLOOKUP($C8,Points!$B$2:D$47,E$6+1,FALSE)</f>
        <v>0</v>
      </c>
      <c r="F8" s="51">
        <f>VLOOKUP($C8,Points!$B$2:E$47,F$6+1,FALSE)</f>
        <v>0</v>
      </c>
      <c r="G8" s="51">
        <f>VLOOKUP($C8,Points!$B$2:F$47,G$6+1,FALSE)</f>
        <v>3</v>
      </c>
      <c r="H8" s="51">
        <f>VLOOKUP($C8,Points!$B$2:G$47,H$6+1,FALSE)</f>
        <v>0</v>
      </c>
      <c r="I8" s="51">
        <f>VLOOKUP($C8,Points!$B$2:H$47,I$6+1,FALSE)</f>
        <v>3</v>
      </c>
      <c r="J8" s="51">
        <f>VLOOKUP($C8,Points!$B$2:I$47,J$6+1,FALSE)</f>
        <v>6</v>
      </c>
      <c r="K8" s="51">
        <f>VLOOKUP($C8,Points!$B$2:J$47,K$6+1,FALSE)</f>
        <v>0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6</v>
      </c>
      <c r="O8" s="12">
        <f t="shared" ref="O8:O12" si="0">SUM(D8:N8)</f>
        <v>20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46</v>
      </c>
      <c r="D9" s="51">
        <f>VLOOKUP($C9,Points!$B$2:C$47,D$6+1,FALSE)</f>
        <v>3</v>
      </c>
      <c r="E9" s="51">
        <f>VLOOKUP($C9,Points!$B$2:D$47,E$6+1,FALSE)</f>
        <v>5</v>
      </c>
      <c r="F9" s="51">
        <f>VLOOKUP($C9,Points!$B$2:E$47,F$6+1,FALSE)</f>
        <v>0</v>
      </c>
      <c r="G9" s="51">
        <f>VLOOKUP($C9,Points!$B$2:F$47,G$6+1,FALSE)</f>
        <v>2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1</v>
      </c>
      <c r="K9" s="51">
        <f>VLOOKUP($C9,Points!$B$2:J$47,K$6+1,FALSE)</f>
        <v>3</v>
      </c>
      <c r="L9" s="51">
        <f>VLOOKUP($C9,Points!$B$2:K$47,L$6+1,FALSE)</f>
        <v>4</v>
      </c>
      <c r="M9" s="51">
        <f>VLOOKUP($C9,Points!$B$2:L$47,M$6+1,FALSE)</f>
        <v>0</v>
      </c>
      <c r="N9" s="51">
        <f>VLOOKUP($C9,Points!$B$2:M$47,N$6+1,FALSE)</f>
        <v>2</v>
      </c>
      <c r="O9" s="12">
        <f t="shared" si="0"/>
        <v>32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1">
        <f>VLOOKUP($C10,Points!$B$2:C$47,D$6+1,FALSE)</f>
        <v>6</v>
      </c>
      <c r="E10" s="51">
        <f>VLOOKUP($C10,Points!$B$2:D$47,E$6+1,FALSE)</f>
        <v>0</v>
      </c>
      <c r="F10" s="51">
        <f>VLOOKUP($C10,Points!$B$2:E$47,F$6+1,FALSE)</f>
        <v>2</v>
      </c>
      <c r="G10" s="51">
        <f>VLOOKUP($C10,Points!$B$2:F$47,G$6+1,FALSE)</f>
        <v>1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12</v>
      </c>
      <c r="O10" s="12">
        <f t="shared" si="0"/>
        <v>21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5</v>
      </c>
      <c r="O11" s="12">
        <f t="shared" si="0"/>
        <v>16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19</v>
      </c>
      <c r="E13" s="37">
        <f t="shared" ref="E13:N13" si="1">SUM(E7:E12)</f>
        <v>11</v>
      </c>
      <c r="F13" s="37">
        <f t="shared" si="1"/>
        <v>13</v>
      </c>
      <c r="G13" s="37">
        <f t="shared" si="1"/>
        <v>12</v>
      </c>
      <c r="H13" s="37">
        <f t="shared" si="1"/>
        <v>12</v>
      </c>
      <c r="I13" s="37">
        <f t="shared" si="1"/>
        <v>23</v>
      </c>
      <c r="J13" s="37">
        <f t="shared" si="1"/>
        <v>10</v>
      </c>
      <c r="K13" s="37">
        <f t="shared" si="1"/>
        <v>17</v>
      </c>
      <c r="L13" s="37">
        <f t="shared" si="1"/>
        <v>9</v>
      </c>
      <c r="M13" s="37">
        <f t="shared" si="1"/>
        <v>4</v>
      </c>
      <c r="N13" s="37">
        <f t="shared" si="1"/>
        <v>28</v>
      </c>
      <c r="O13" s="14">
        <f>SUM(D13:I13)</f>
        <v>90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61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5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0</v>
      </c>
      <c r="J15" s="53">
        <f>VLOOKUP($C15,Points!$B$2:I$47,J$6+1,FALSE)</f>
        <v>6</v>
      </c>
      <c r="K15" s="53">
        <f>VLOOKUP($C15,Points!$B$2:J$47,K$6+1,FALSE)</f>
        <v>5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26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58</v>
      </c>
      <c r="D16" s="50">
        <f>VLOOKUP($C16,Points!$B$2:C$47,D$6+1,FALSE)</f>
        <v>1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5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0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6</v>
      </c>
      <c r="O16" s="86">
        <f t="shared" ref="O16:O19" si="2">SUM(D16:N16)</f>
        <v>40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0</v>
      </c>
      <c r="D17" s="50">
        <f>VLOOKUP($C17,Points!$B$2:C$47,D$6+1,FALSE)</f>
        <v>0</v>
      </c>
      <c r="E17" s="53">
        <f>VLOOKUP($C17,Points!$B$2:D$47,E$6+1,FALSE)</f>
        <v>0</v>
      </c>
      <c r="F17" s="53">
        <f>VLOOKUP($C17,Points!$B$2:E$47,F$6+1,FALSE)</f>
        <v>3</v>
      </c>
      <c r="G17" s="53">
        <f>VLOOKUP($C17,Points!$B$2:F$47,G$6+1,FALSE)</f>
        <v>0</v>
      </c>
      <c r="H17" s="53">
        <f>VLOOKUP($C17,Points!$B$2:G$47,H$6+1,FALSE)</f>
        <v>0</v>
      </c>
      <c r="I17" s="53">
        <f>VLOOKUP($C17,Points!$B$2:H$47,I$6+1,FALSE)</f>
        <v>11</v>
      </c>
      <c r="J17" s="53">
        <f>VLOOKUP($C17,Points!$B$2:I$47,J$6+1,FALSE)</f>
        <v>5</v>
      </c>
      <c r="K17" s="53">
        <f>VLOOKUP($C17,Points!$B$2:J$47,K$6+1,FALSE)</f>
        <v>0</v>
      </c>
      <c r="L17" s="53">
        <f>VLOOKUP($C17,Points!$B$2:K$47,L$6+1,FALSE)</f>
        <v>1</v>
      </c>
      <c r="M17" s="53">
        <f>VLOOKUP($C17,Points!$B$2:L$47,M$6+1,FALSE)</f>
        <v>4</v>
      </c>
      <c r="N17" s="54">
        <f>VLOOKUP($C17,Points!$B$2:M$47,N$6+1,FALSE)</f>
        <v>2</v>
      </c>
      <c r="O17" s="86">
        <f t="shared" si="2"/>
        <v>26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2" t="s">
        <v>62</v>
      </c>
      <c r="D18" s="50">
        <f>VLOOKUP($C18,Points!$B$2:C$47,D$6+1,FALSE)</f>
        <v>3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6</v>
      </c>
      <c r="J18" s="53">
        <f>VLOOKUP($C18,Points!$B$2:I$47,J$6+1,FALSE)</f>
        <v>4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0</v>
      </c>
      <c r="O18" s="86">
        <f t="shared" si="2"/>
        <v>31</v>
      </c>
    </row>
    <row r="19" spans="1:18" ht="15" thickBot="1" x14ac:dyDescent="0.35">
      <c r="A19" s="23"/>
      <c r="B19" s="23"/>
      <c r="C19" s="80" t="s">
        <v>10</v>
      </c>
      <c r="D19" s="48">
        <f>SUM(D15:D18)</f>
        <v>9</v>
      </c>
      <c r="E19" s="48">
        <f t="shared" ref="E19:N19" si="3">SUM(E15:E18)</f>
        <v>11</v>
      </c>
      <c r="F19" s="48">
        <f t="shared" si="3"/>
        <v>17</v>
      </c>
      <c r="G19" s="48">
        <f t="shared" si="3"/>
        <v>12</v>
      </c>
      <c r="H19" s="48">
        <f t="shared" si="3"/>
        <v>11</v>
      </c>
      <c r="I19" s="48">
        <f t="shared" si="3"/>
        <v>23</v>
      </c>
      <c r="J19" s="48">
        <f t="shared" si="3"/>
        <v>19</v>
      </c>
      <c r="K19" s="48">
        <f t="shared" si="3"/>
        <v>7</v>
      </c>
      <c r="L19" s="48">
        <f t="shared" si="3"/>
        <v>1</v>
      </c>
      <c r="M19" s="48">
        <f t="shared" si="3"/>
        <v>5</v>
      </c>
      <c r="N19" s="12">
        <f t="shared" si="3"/>
        <v>8</v>
      </c>
      <c r="O19" s="86">
        <f t="shared" si="2"/>
        <v>123</v>
      </c>
    </row>
    <row r="20" spans="1:18" ht="15" thickBot="1" x14ac:dyDescent="0.35">
      <c r="A20" s="23"/>
      <c r="D20" s="84">
        <f t="shared" ref="D20:N20" si="4">D13+D19</f>
        <v>28</v>
      </c>
      <c r="E20" s="7">
        <f t="shared" si="4"/>
        <v>22</v>
      </c>
      <c r="F20" s="87">
        <f t="shared" si="4"/>
        <v>30</v>
      </c>
      <c r="G20" s="7">
        <f t="shared" si="4"/>
        <v>24</v>
      </c>
      <c r="H20" s="87">
        <f t="shared" si="4"/>
        <v>23</v>
      </c>
      <c r="I20" s="84">
        <f t="shared" si="4"/>
        <v>46</v>
      </c>
      <c r="J20" s="83">
        <f t="shared" si="4"/>
        <v>29</v>
      </c>
      <c r="K20" s="83">
        <f t="shared" si="4"/>
        <v>24</v>
      </c>
      <c r="L20" s="83">
        <f t="shared" si="4"/>
        <v>10</v>
      </c>
      <c r="M20" s="83">
        <f t="shared" si="4"/>
        <v>9</v>
      </c>
      <c r="N20" s="83">
        <f t="shared" si="4"/>
        <v>36</v>
      </c>
      <c r="O20" s="13">
        <f>SUM(D20:N20)</f>
        <v>281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87" priority="3" operator="lessThan">
      <formula>4</formula>
    </cfRule>
    <cfRule type="cellIs" dxfId="186" priority="4" operator="greaterThan">
      <formula>3</formula>
    </cfRule>
  </conditionalFormatting>
  <conditionalFormatting sqref="O3">
    <cfRule type="containsText" dxfId="185" priority="1" operator="containsText" text="WRONG">
      <formula>NOT(ISERROR(SEARCH("WRONG",O3)))</formula>
    </cfRule>
    <cfRule type="containsText" dxfId="18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6" sqref="C16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95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Signe Paludan</v>
      </c>
      <c r="D3" s="144" t="s">
        <v>34</v>
      </c>
      <c r="E3" s="139"/>
      <c r="F3" s="47">
        <f>VLOOKUP(C2,Ranking!D6:H67,5,FALSE)</f>
        <v>56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0</v>
      </c>
      <c r="C7" s="79" t="s">
        <v>49</v>
      </c>
      <c r="D7" s="51">
        <f>VLOOKUP($C7,Points!$B$2:C$47,D$6+1,FALSE)</f>
        <v>4</v>
      </c>
      <c r="E7" s="51">
        <f>VLOOKUP($C7,Points!$B$2:D$47,E$6+1,FALSE)</f>
        <v>0</v>
      </c>
      <c r="F7" s="51">
        <f>VLOOKUP($C7,Points!$B$2:E$47,F$6+1,FALSE)</f>
        <v>0</v>
      </c>
      <c r="G7" s="51">
        <f>VLOOKUP($C7,Points!$B$2:F$47,G$6+1,FALSE)</f>
        <v>0</v>
      </c>
      <c r="H7" s="51">
        <f>VLOOKUP($C7,Points!$B$2:G$47,H$6+1,FALSE)</f>
        <v>0</v>
      </c>
      <c r="I7" s="51">
        <f>VLOOKUP($C7,Points!$B$2:H$47,I$6+1,FALSE)</f>
        <v>0</v>
      </c>
      <c r="J7" s="51">
        <f>VLOOKUP($C7,Points!$B$2:I$47,J$6+1,FALSE)</f>
        <v>0</v>
      </c>
      <c r="K7" s="51">
        <f>VLOOKUP($C7,Points!$B$2:J$47,K$6+1,FALSE)</f>
        <v>0</v>
      </c>
      <c r="L7" s="51">
        <f>VLOOKUP($C7,Points!$B$2:K$47,L$6+1,FALSE)</f>
        <v>0</v>
      </c>
      <c r="M7" s="51">
        <f>VLOOKUP($C7,Points!$B$2:L$47,M$6+1,FALSE)</f>
        <v>0</v>
      </c>
      <c r="N7" s="51">
        <f>VLOOKUP($C7,Points!$B$2:M$47,N$6+1,FALSE)</f>
        <v>0</v>
      </c>
      <c r="O7" s="12">
        <f>SUM(D7:N7)</f>
        <v>4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3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46</v>
      </c>
      <c r="D9" s="51">
        <f>VLOOKUP($C9,Points!$B$2:C$47,D$6+1,FALSE)</f>
        <v>3</v>
      </c>
      <c r="E9" s="51">
        <f>VLOOKUP($C9,Points!$B$2:D$47,E$6+1,FALSE)</f>
        <v>5</v>
      </c>
      <c r="F9" s="51">
        <f>VLOOKUP($C9,Points!$B$2:E$47,F$6+1,FALSE)</f>
        <v>0</v>
      </c>
      <c r="G9" s="51">
        <f>VLOOKUP($C9,Points!$B$2:F$47,G$6+1,FALSE)</f>
        <v>2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1</v>
      </c>
      <c r="K9" s="51">
        <f>VLOOKUP($C9,Points!$B$2:J$47,K$6+1,FALSE)</f>
        <v>3</v>
      </c>
      <c r="L9" s="51">
        <f>VLOOKUP($C9,Points!$B$2:K$47,L$6+1,FALSE)</f>
        <v>4</v>
      </c>
      <c r="M9" s="51">
        <f>VLOOKUP($C9,Points!$B$2:L$47,M$6+1,FALSE)</f>
        <v>0</v>
      </c>
      <c r="N9" s="51">
        <f>VLOOKUP($C9,Points!$B$2:M$47,N$6+1,FALSE)</f>
        <v>2</v>
      </c>
      <c r="O9" s="12">
        <f t="shared" si="0"/>
        <v>32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1">
        <f>VLOOKUP($C10,Points!$B$2:C$47,D$6+1,FALSE)</f>
        <v>6</v>
      </c>
      <c r="E10" s="51">
        <f>VLOOKUP($C10,Points!$B$2:D$47,E$6+1,FALSE)</f>
        <v>0</v>
      </c>
      <c r="F10" s="51">
        <f>VLOOKUP($C10,Points!$B$2:E$47,F$6+1,FALSE)</f>
        <v>2</v>
      </c>
      <c r="G10" s="51">
        <f>VLOOKUP($C10,Points!$B$2:F$47,G$6+1,FALSE)</f>
        <v>1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12</v>
      </c>
      <c r="O10" s="12">
        <f t="shared" si="0"/>
        <v>21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1</v>
      </c>
      <c r="C12" s="9" t="s">
        <v>35</v>
      </c>
      <c r="D12" s="51">
        <f>VLOOKUP($C12,Points!$B$2:C$47,D$6+1,FALSE)</f>
        <v>3</v>
      </c>
      <c r="E12" s="51">
        <f>VLOOKUP($C12,Points!$B$2:D$47,E$6+1,FALSE)</f>
        <v>4</v>
      </c>
      <c r="F12" s="51">
        <f>VLOOKUP($C12,Points!$B$2:E$47,F$6+1,FALSE)</f>
        <v>6</v>
      </c>
      <c r="G12" s="51">
        <f>VLOOKUP($C12,Points!$B$2:F$47,G$6+1,FALSE)</f>
        <v>6</v>
      </c>
      <c r="H12" s="51">
        <f>VLOOKUP($C12,Points!$B$2:G$47,H$6+1,FALSE)</f>
        <v>6</v>
      </c>
      <c r="I12" s="51">
        <f>VLOOKUP($C12,Points!$B$2:H$47,I$6+1,FALSE)</f>
        <v>6</v>
      </c>
      <c r="J12" s="51">
        <f>VLOOKUP($C12,Points!$B$2:I$47,J$6+1,FALSE)</f>
        <v>6</v>
      </c>
      <c r="K12" s="51">
        <f>VLOOKUP($C12,Points!$B$2:J$47,K$6+1,FALSE)</f>
        <v>6</v>
      </c>
      <c r="L12" s="51">
        <f>VLOOKUP($C12,Points!$B$2:K$47,L$6+1,FALSE)</f>
        <v>2</v>
      </c>
      <c r="M12" s="51">
        <f>VLOOKUP($C12,Points!$B$2:L$47,M$6+1,FALSE)</f>
        <v>3</v>
      </c>
      <c r="N12" s="51">
        <f>VLOOKUP($C12,Points!$B$2:M$47,N$6+1,FALSE)</f>
        <v>4</v>
      </c>
      <c r="O12" s="12">
        <f t="shared" si="0"/>
        <v>52</v>
      </c>
    </row>
    <row r="13" spans="1:15" x14ac:dyDescent="0.3">
      <c r="A13" s="23"/>
      <c r="B13" s="23"/>
      <c r="C13" s="52" t="s">
        <v>11</v>
      </c>
      <c r="D13" s="37">
        <f>SUM(D7:D12)</f>
        <v>24</v>
      </c>
      <c r="E13" s="37">
        <f t="shared" ref="E13:N13" si="1">SUM(E7:E12)</f>
        <v>15</v>
      </c>
      <c r="F13" s="37">
        <f t="shared" si="1"/>
        <v>19</v>
      </c>
      <c r="G13" s="37">
        <f t="shared" si="1"/>
        <v>12</v>
      </c>
      <c r="H13" s="37">
        <f t="shared" si="1"/>
        <v>18</v>
      </c>
      <c r="I13" s="37">
        <f t="shared" si="1"/>
        <v>22</v>
      </c>
      <c r="J13" s="37">
        <f t="shared" si="1"/>
        <v>10</v>
      </c>
      <c r="K13" s="37">
        <f t="shared" si="1"/>
        <v>19</v>
      </c>
      <c r="L13" s="37">
        <f t="shared" si="1"/>
        <v>11</v>
      </c>
      <c r="M13" s="37">
        <f t="shared" si="1"/>
        <v>7</v>
      </c>
      <c r="N13" s="37">
        <f t="shared" si="1"/>
        <v>21</v>
      </c>
      <c r="O13" s="14">
        <f>SUM(D13:I13)</f>
        <v>110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57</v>
      </c>
      <c r="D15" s="50">
        <f>VLOOKUP($C15,Points!$B$2:C$47,D$6+1,FALSE)</f>
        <v>2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3</v>
      </c>
      <c r="H15" s="53">
        <f>VLOOKUP($C15,Points!$B$2:G$47,H$6+1,FALSE)</f>
        <v>6</v>
      </c>
      <c r="I15" s="53">
        <f>VLOOKUP($C15,Points!$B$2:H$47,I$6+1,FALSE)</f>
        <v>2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6</v>
      </c>
      <c r="M15" s="53">
        <f>VLOOKUP($C15,Points!$B$2:L$47,M$6+1,FALSE)</f>
        <v>4</v>
      </c>
      <c r="N15" s="54">
        <f>VLOOKUP($C15,Points!$B$2:M$47,N$6+1,FALSE)</f>
        <v>4</v>
      </c>
      <c r="O15" s="86">
        <f>SUM(D15:N15)</f>
        <v>29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9</v>
      </c>
      <c r="O17" s="86">
        <f t="shared" si="2"/>
        <v>32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6</v>
      </c>
      <c r="O18" s="86">
        <f t="shared" si="2"/>
        <v>16</v>
      </c>
    </row>
    <row r="19" spans="1:18" ht="15" thickBot="1" x14ac:dyDescent="0.35">
      <c r="A19" s="23"/>
      <c r="B19" s="23"/>
      <c r="C19" s="80" t="s">
        <v>10</v>
      </c>
      <c r="D19" s="48">
        <f>SUM(D15:D18)</f>
        <v>13</v>
      </c>
      <c r="E19" s="48">
        <f t="shared" ref="E19:N19" si="3">SUM(E15:E18)</f>
        <v>0</v>
      </c>
      <c r="F19" s="48">
        <f t="shared" si="3"/>
        <v>3</v>
      </c>
      <c r="G19" s="48">
        <f t="shared" si="3"/>
        <v>14</v>
      </c>
      <c r="H19" s="48">
        <f t="shared" si="3"/>
        <v>13</v>
      </c>
      <c r="I19" s="48">
        <f t="shared" si="3"/>
        <v>9</v>
      </c>
      <c r="J19" s="48">
        <f t="shared" si="3"/>
        <v>12</v>
      </c>
      <c r="K19" s="48">
        <f t="shared" si="3"/>
        <v>8</v>
      </c>
      <c r="L19" s="48">
        <f t="shared" si="3"/>
        <v>7</v>
      </c>
      <c r="M19" s="48">
        <f t="shared" si="3"/>
        <v>10</v>
      </c>
      <c r="N19" s="12">
        <f t="shared" si="3"/>
        <v>19</v>
      </c>
      <c r="O19" s="86">
        <f t="shared" si="2"/>
        <v>108</v>
      </c>
    </row>
    <row r="20" spans="1:18" ht="15" thickBot="1" x14ac:dyDescent="0.35">
      <c r="A20" s="23"/>
      <c r="D20" s="84">
        <f t="shared" ref="D20:N20" si="4">D13+D19</f>
        <v>37</v>
      </c>
      <c r="E20" s="7">
        <f t="shared" si="4"/>
        <v>15</v>
      </c>
      <c r="F20" s="87">
        <f t="shared" si="4"/>
        <v>22</v>
      </c>
      <c r="G20" s="7">
        <f t="shared" si="4"/>
        <v>26</v>
      </c>
      <c r="H20" s="87">
        <f t="shared" si="4"/>
        <v>31</v>
      </c>
      <c r="I20" s="84">
        <f t="shared" si="4"/>
        <v>31</v>
      </c>
      <c r="J20" s="83">
        <f t="shared" si="4"/>
        <v>22</v>
      </c>
      <c r="K20" s="83">
        <f t="shared" si="4"/>
        <v>27</v>
      </c>
      <c r="L20" s="83">
        <f t="shared" si="4"/>
        <v>18</v>
      </c>
      <c r="M20" s="83">
        <f t="shared" si="4"/>
        <v>17</v>
      </c>
      <c r="N20" s="83">
        <f t="shared" si="4"/>
        <v>40</v>
      </c>
      <c r="O20" s="13">
        <f>SUM(D20:N20)</f>
        <v>286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83" priority="3" operator="lessThan">
      <formula>4</formula>
    </cfRule>
    <cfRule type="cellIs" dxfId="182" priority="4" operator="greaterThan">
      <formula>3</formula>
    </cfRule>
  </conditionalFormatting>
  <conditionalFormatting sqref="O3">
    <cfRule type="containsText" dxfId="181" priority="1" operator="containsText" text="WRONG">
      <formula>NOT(ISERROR(SEARCH("WRONG",O3)))</formula>
    </cfRule>
    <cfRule type="containsText" dxfId="18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94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Vilma Pedersen</v>
      </c>
      <c r="D3" s="144" t="s">
        <v>34</v>
      </c>
      <c r="E3" s="139"/>
      <c r="F3" s="47">
        <f>VLOOKUP(C2,Ranking!D6:H67,5,FALSE)</f>
        <v>24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46</v>
      </c>
      <c r="D7" s="51">
        <f>VLOOKUP($C7,Points!$B$2:C$47,D$6+1,FALSE)</f>
        <v>3</v>
      </c>
      <c r="E7" s="51">
        <f>VLOOKUP($C7,Points!$B$2:D$47,E$6+1,FALSE)</f>
        <v>5</v>
      </c>
      <c r="F7" s="51">
        <f>VLOOKUP($C7,Points!$B$2:E$47,F$6+1,FALSE)</f>
        <v>0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1</v>
      </c>
      <c r="K7" s="51">
        <f>VLOOKUP($C7,Points!$B$2:J$47,K$6+1,FALSE)</f>
        <v>3</v>
      </c>
      <c r="L7" s="51">
        <f>VLOOKUP($C7,Points!$B$2:K$47,L$6+1,FALSE)</f>
        <v>4</v>
      </c>
      <c r="M7" s="51">
        <f>VLOOKUP($C7,Points!$B$2:L$47,M$6+1,FALSE)</f>
        <v>0</v>
      </c>
      <c r="N7" s="51">
        <f>VLOOKUP($C7,Points!$B$2:M$47,N$6+1,FALSE)</f>
        <v>2</v>
      </c>
      <c r="O7" s="12">
        <f>SUM(D7:N7)</f>
        <v>32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2</v>
      </c>
      <c r="O8" s="12">
        <f t="shared" ref="O8:O12" si="0">SUM(D8:N8)</f>
        <v>45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1">
        <f>VLOOKUP($C10,Points!$B$2:C$47,D$6+1,FALSE)</f>
        <v>4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1">
        <f>VLOOKUP($C12,Points!$B$2:C$47,D$6+1,FALSE)</f>
        <v>6</v>
      </c>
      <c r="E12" s="51">
        <f>VLOOKUP($C12,Points!$B$2:D$47,E$6+1,FALSE)</f>
        <v>0</v>
      </c>
      <c r="F12" s="51">
        <f>VLOOKUP($C12,Points!$B$2:E$47,F$6+1,FALSE)</f>
        <v>2</v>
      </c>
      <c r="G12" s="51">
        <f>VLOOKUP($C12,Points!$B$2:F$47,G$6+1,FALSE)</f>
        <v>1</v>
      </c>
      <c r="H12" s="51">
        <f>VLOOKUP($C12,Points!$B$2:G$47,H$6+1,FALSE)</f>
        <v>0</v>
      </c>
      <c r="I12" s="51">
        <f>VLOOKUP($C12,Points!$B$2:H$47,I$6+1,FALSE)</f>
        <v>0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12</v>
      </c>
      <c r="O12" s="12">
        <f t="shared" si="0"/>
        <v>21</v>
      </c>
    </row>
    <row r="13" spans="1:15" x14ac:dyDescent="0.3">
      <c r="A13" s="23"/>
      <c r="B13" s="23"/>
      <c r="C13" s="52" t="s">
        <v>11</v>
      </c>
      <c r="D13" s="37">
        <f>SUM(D7:D12)</f>
        <v>24</v>
      </c>
      <c r="E13" s="37">
        <f t="shared" ref="E13:N13" si="1">SUM(E7:E12)</f>
        <v>17</v>
      </c>
      <c r="F13" s="37">
        <f t="shared" si="1"/>
        <v>19</v>
      </c>
      <c r="G13" s="37">
        <f t="shared" si="1"/>
        <v>16</v>
      </c>
      <c r="H13" s="37">
        <f t="shared" si="1"/>
        <v>17</v>
      </c>
      <c r="I13" s="37">
        <f t="shared" si="1"/>
        <v>22</v>
      </c>
      <c r="J13" s="37">
        <f t="shared" si="1"/>
        <v>13</v>
      </c>
      <c r="K13" s="37">
        <f t="shared" si="1"/>
        <v>16</v>
      </c>
      <c r="L13" s="37">
        <f t="shared" si="1"/>
        <v>11</v>
      </c>
      <c r="M13" s="37">
        <f t="shared" si="1"/>
        <v>5</v>
      </c>
      <c r="N13" s="37">
        <f t="shared" si="1"/>
        <v>20</v>
      </c>
      <c r="O13" s="14">
        <f>SUM(D13:I13)</f>
        <v>115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3</v>
      </c>
      <c r="O15" s="86">
        <f>SUM(D15:N15)</f>
        <v>54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9</v>
      </c>
      <c r="O17" s="86">
        <f t="shared" si="2"/>
        <v>32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6</v>
      </c>
      <c r="O18" s="86">
        <f t="shared" si="2"/>
        <v>16</v>
      </c>
    </row>
    <row r="19" spans="1:18" ht="15" thickBot="1" x14ac:dyDescent="0.35">
      <c r="A19" s="23"/>
      <c r="B19" s="23"/>
      <c r="C19" s="80" t="s">
        <v>10</v>
      </c>
      <c r="D19" s="48">
        <f>SUM(D15:D18)</f>
        <v>16</v>
      </c>
      <c r="E19" s="48">
        <f t="shared" ref="E19:N19" si="3">SUM(E15:E18)</f>
        <v>5</v>
      </c>
      <c r="F19" s="48">
        <f t="shared" si="3"/>
        <v>9</v>
      </c>
      <c r="G19" s="48">
        <f t="shared" si="3"/>
        <v>17</v>
      </c>
      <c r="H19" s="48">
        <f t="shared" si="3"/>
        <v>13</v>
      </c>
      <c r="I19" s="48">
        <f t="shared" si="3"/>
        <v>12</v>
      </c>
      <c r="J19" s="48">
        <f t="shared" si="3"/>
        <v>18</v>
      </c>
      <c r="K19" s="48">
        <f t="shared" si="3"/>
        <v>12</v>
      </c>
      <c r="L19" s="48">
        <f t="shared" si="3"/>
        <v>1</v>
      </c>
      <c r="M19" s="48">
        <f t="shared" si="3"/>
        <v>12</v>
      </c>
      <c r="N19" s="12">
        <f t="shared" si="3"/>
        <v>18</v>
      </c>
      <c r="O19" s="86">
        <f t="shared" si="2"/>
        <v>133</v>
      </c>
    </row>
    <row r="20" spans="1:18" ht="15" thickBot="1" x14ac:dyDescent="0.35">
      <c r="A20" s="23"/>
      <c r="D20" s="84">
        <f t="shared" ref="D20:N20" si="4">D13+D19</f>
        <v>40</v>
      </c>
      <c r="E20" s="7">
        <f t="shared" si="4"/>
        <v>22</v>
      </c>
      <c r="F20" s="87">
        <f t="shared" si="4"/>
        <v>28</v>
      </c>
      <c r="G20" s="7">
        <f t="shared" si="4"/>
        <v>33</v>
      </c>
      <c r="H20" s="87">
        <f t="shared" si="4"/>
        <v>30</v>
      </c>
      <c r="I20" s="84">
        <f t="shared" si="4"/>
        <v>34</v>
      </c>
      <c r="J20" s="83">
        <f t="shared" si="4"/>
        <v>31</v>
      </c>
      <c r="K20" s="83">
        <f t="shared" si="4"/>
        <v>28</v>
      </c>
      <c r="L20" s="83">
        <f t="shared" si="4"/>
        <v>12</v>
      </c>
      <c r="M20" s="83">
        <f t="shared" si="4"/>
        <v>17</v>
      </c>
      <c r="N20" s="83">
        <f t="shared" si="4"/>
        <v>38</v>
      </c>
      <c r="O20" s="13">
        <f>SUM(D20:N20)</f>
        <v>313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79" priority="3" operator="lessThan">
      <formula>4</formula>
    </cfRule>
    <cfRule type="cellIs" dxfId="178" priority="4" operator="greaterThan">
      <formula>3</formula>
    </cfRule>
  </conditionalFormatting>
  <conditionalFormatting sqref="O3">
    <cfRule type="containsText" dxfId="177" priority="1" operator="containsText" text="WRONG">
      <formula>NOT(ISERROR(SEARCH("WRONG",O3)))</formula>
    </cfRule>
    <cfRule type="containsText" dxfId="17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topLeftCell="C1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93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Frederik Holmgaard</v>
      </c>
      <c r="D3" s="144" t="s">
        <v>34</v>
      </c>
      <c r="E3" s="139"/>
      <c r="F3" s="47">
        <f>VLOOKUP(C2,Ranking!D6:H67,5,FALSE)</f>
        <v>42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1</v>
      </c>
      <c r="C7" s="79" t="s">
        <v>56</v>
      </c>
      <c r="D7" s="51">
        <f>VLOOKUP($C7,Points!$B$2:C$47,D$6+1,FALSE)</f>
        <v>6</v>
      </c>
      <c r="E7" s="51">
        <f>VLOOKUP($C7,Points!$B$2:D$47,E$6+1,FALSE)</f>
        <v>0</v>
      </c>
      <c r="F7" s="51">
        <f>VLOOKUP($C7,Points!$B$2:E$47,F$6+1,FALSE)</f>
        <v>2</v>
      </c>
      <c r="G7" s="51">
        <f>VLOOKUP($C7,Points!$B$2:F$47,G$6+1,FALSE)</f>
        <v>1</v>
      </c>
      <c r="H7" s="51">
        <f>VLOOKUP($C7,Points!$B$2:G$47,H$6+1,FALSE)</f>
        <v>0</v>
      </c>
      <c r="I7" s="51">
        <f>VLOOKUP($C7,Points!$B$2:H$47,I$6+1,FALSE)</f>
        <v>0</v>
      </c>
      <c r="J7" s="51">
        <f>VLOOKUP($C7,Points!$B$2:I$47,J$6+1,FALSE)</f>
        <v>0</v>
      </c>
      <c r="K7" s="51">
        <f>VLOOKUP($C7,Points!$B$2:J$47,K$6+1,FALSE)</f>
        <v>0</v>
      </c>
      <c r="L7" s="51">
        <f>VLOOKUP($C7,Points!$B$2:K$47,L$6+1,FALSE)</f>
        <v>0</v>
      </c>
      <c r="M7" s="51">
        <f>VLOOKUP($C7,Points!$B$2:L$47,M$6+1,FALSE)</f>
        <v>0</v>
      </c>
      <c r="N7" s="51">
        <f>VLOOKUP($C7,Points!$B$2:M$47,N$6+1,FALSE)</f>
        <v>12</v>
      </c>
      <c r="O7" s="12">
        <f>SUM(D7:N7)</f>
        <v>21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50</v>
      </c>
      <c r="D8" s="51">
        <f>VLOOKUP($C8,Points!$B$2:C$47,D$6+1,FALSE)</f>
        <v>0</v>
      </c>
      <c r="E8" s="51">
        <f>VLOOKUP($C8,Points!$B$2:D$47,E$6+1,FALSE)</f>
        <v>0</v>
      </c>
      <c r="F8" s="51">
        <f>VLOOKUP($C8,Points!$B$2:E$47,F$6+1,FALSE)</f>
        <v>0</v>
      </c>
      <c r="G8" s="51">
        <f>VLOOKUP($C8,Points!$B$2:F$47,G$6+1,FALSE)</f>
        <v>0</v>
      </c>
      <c r="H8" s="51">
        <f>VLOOKUP($C8,Points!$B$2:G$47,H$6+1,FALSE)</f>
        <v>0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0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11</v>
      </c>
      <c r="O8" s="12">
        <f t="shared" ref="O8:O12" si="0">SUM(D8:N8)</f>
        <v>23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41</v>
      </c>
      <c r="D9" s="51">
        <f>VLOOKUP($C9,Points!$B$2:C$47,D$6+1,FALSE)</f>
        <v>2</v>
      </c>
      <c r="E9" s="51">
        <f>VLOOKUP($C9,Points!$B$2:D$47,E$6+1,FALSE)</f>
        <v>3</v>
      </c>
      <c r="F9" s="51">
        <f>VLOOKUP($C9,Points!$B$2:E$47,F$6+1,FALSE)</f>
        <v>5</v>
      </c>
      <c r="G9" s="51">
        <f>VLOOKUP($C9,Points!$B$2:F$47,G$6+1,FALSE)</f>
        <v>0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3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3</v>
      </c>
      <c r="O9" s="12">
        <f t="shared" si="0"/>
        <v>43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46</v>
      </c>
      <c r="D10" s="51">
        <f>VLOOKUP($C10,Points!$B$2:C$47,D$6+1,FALSE)</f>
        <v>3</v>
      </c>
      <c r="E10" s="51">
        <f>VLOOKUP($C10,Points!$B$2:D$47,E$6+1,FALSE)</f>
        <v>5</v>
      </c>
      <c r="F10" s="51">
        <f>VLOOKUP($C10,Points!$B$2:E$47,F$6+1,FALSE)</f>
        <v>0</v>
      </c>
      <c r="G10" s="51">
        <f>VLOOKUP($C10,Points!$B$2:F$47,G$6+1,FALSE)</f>
        <v>2</v>
      </c>
      <c r="H10" s="51">
        <f>VLOOKUP($C10,Points!$B$2:G$47,H$6+1,FALSE)</f>
        <v>6</v>
      </c>
      <c r="I10" s="51">
        <f>VLOOKUP($C10,Points!$B$2:H$47,I$6+1,FALSE)</f>
        <v>6</v>
      </c>
      <c r="J10" s="51">
        <f>VLOOKUP($C10,Points!$B$2:I$47,J$6+1,FALSE)</f>
        <v>1</v>
      </c>
      <c r="K10" s="51">
        <f>VLOOKUP($C10,Points!$B$2:J$47,K$6+1,FALSE)</f>
        <v>3</v>
      </c>
      <c r="L10" s="51">
        <f>VLOOKUP($C10,Points!$B$2:K$47,L$6+1,FALSE)</f>
        <v>4</v>
      </c>
      <c r="M10" s="51">
        <f>VLOOKUP($C10,Points!$B$2:L$47,M$6+1,FALSE)</f>
        <v>0</v>
      </c>
      <c r="N10" s="51">
        <f>VLOOKUP($C10,Points!$B$2:M$47,N$6+1,FALSE)</f>
        <v>2</v>
      </c>
      <c r="O10" s="12">
        <f t="shared" si="0"/>
        <v>32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44</v>
      </c>
      <c r="D12" s="51">
        <f>VLOOKUP($C12,Points!$B$2:C$47,D$6+1,FALSE)</f>
        <v>6</v>
      </c>
      <c r="E12" s="51">
        <f>VLOOKUP($C12,Points!$B$2:D$47,E$6+1,FALSE)</f>
        <v>0</v>
      </c>
      <c r="F12" s="51">
        <f>VLOOKUP($C12,Points!$B$2:E$47,F$6+1,FALSE)</f>
        <v>3</v>
      </c>
      <c r="G12" s="51">
        <f>VLOOKUP($C12,Points!$B$2:F$47,G$6+1,FALSE)</f>
        <v>4</v>
      </c>
      <c r="H12" s="51">
        <f>VLOOKUP($C12,Points!$B$2:G$47,H$6+1,FALSE)</f>
        <v>6</v>
      </c>
      <c r="I12" s="51">
        <f>VLOOKUP($C12,Points!$B$2:H$47,I$6+1,FALSE)</f>
        <v>6</v>
      </c>
      <c r="J12" s="51">
        <f>VLOOKUP($C12,Points!$B$2:I$47,J$6+1,FALSE)</f>
        <v>6</v>
      </c>
      <c r="K12" s="51">
        <f>VLOOKUP($C12,Points!$B$2:J$47,K$6+1,FALSE)</f>
        <v>6</v>
      </c>
      <c r="L12" s="51">
        <f>VLOOKUP($C12,Points!$B$2:K$47,L$6+1,FALSE)</f>
        <v>5</v>
      </c>
      <c r="M12" s="51">
        <f>VLOOKUP($C12,Points!$B$2:L$47,M$6+1,FALSE)</f>
        <v>4</v>
      </c>
      <c r="N12" s="51">
        <f>VLOOKUP($C12,Points!$B$2:M$47,N$6+1,FALSE)</f>
        <v>0</v>
      </c>
      <c r="O12" s="12">
        <f t="shared" si="0"/>
        <v>46</v>
      </c>
    </row>
    <row r="13" spans="1:15" x14ac:dyDescent="0.3">
      <c r="A13" s="23"/>
      <c r="B13" s="23"/>
      <c r="C13" s="52" t="s">
        <v>11</v>
      </c>
      <c r="D13" s="37">
        <f>SUM(D7:D12)</f>
        <v>23</v>
      </c>
      <c r="E13" s="37">
        <f t="shared" ref="E13:N13" si="1">SUM(E7:E12)</f>
        <v>11</v>
      </c>
      <c r="F13" s="37">
        <f t="shared" si="1"/>
        <v>16</v>
      </c>
      <c r="G13" s="37">
        <f t="shared" si="1"/>
        <v>10</v>
      </c>
      <c r="H13" s="37">
        <f t="shared" si="1"/>
        <v>18</v>
      </c>
      <c r="I13" s="37">
        <f t="shared" si="1"/>
        <v>28</v>
      </c>
      <c r="J13" s="37">
        <f t="shared" si="1"/>
        <v>16</v>
      </c>
      <c r="K13" s="37">
        <f t="shared" si="1"/>
        <v>19</v>
      </c>
      <c r="L13" s="37">
        <f t="shared" si="1"/>
        <v>14</v>
      </c>
      <c r="M13" s="37">
        <f t="shared" si="1"/>
        <v>8</v>
      </c>
      <c r="N13" s="37">
        <f t="shared" si="1"/>
        <v>28</v>
      </c>
      <c r="O13" s="14">
        <f>SUM(D13:I13)</f>
        <v>106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63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0</v>
      </c>
      <c r="H15" s="53">
        <f>VLOOKUP($C15,Points!$B$2:G$47,H$6+1,FALSE)</f>
        <v>1</v>
      </c>
      <c r="I15" s="53">
        <f>VLOOKUP($C15,Points!$B$2:H$47,I$6+1,FALSE)</f>
        <v>0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1</v>
      </c>
      <c r="M15" s="53">
        <f>VLOOKUP($C15,Points!$B$2:L$47,M$6+1,FALSE)</f>
        <v>2</v>
      </c>
      <c r="N15" s="54">
        <f>VLOOKUP($C15,Points!$B$2:M$47,N$6+1,FALSE)</f>
        <v>6</v>
      </c>
      <c r="O15" s="86">
        <f>SUM(D15:N15)</f>
        <v>16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2" t="s">
        <v>57</v>
      </c>
      <c r="D17" s="50">
        <f>VLOOKUP($C17,Points!$B$2:C$47,D$6+1,FALSE)</f>
        <v>2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3</v>
      </c>
      <c r="H17" s="53">
        <f>VLOOKUP($C17,Points!$B$2:G$47,H$6+1,FALSE)</f>
        <v>6</v>
      </c>
      <c r="I17" s="53">
        <f>VLOOKUP($C17,Points!$B$2:H$47,I$6+1,FALSE)</f>
        <v>2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6</v>
      </c>
      <c r="M17" s="53">
        <f>VLOOKUP($C17,Points!$B$2:L$47,M$6+1,FALSE)</f>
        <v>4</v>
      </c>
      <c r="N17" s="54">
        <f>VLOOKUP($C17,Points!$B$2:M$47,N$6+1,FALSE)</f>
        <v>4</v>
      </c>
      <c r="O17" s="86">
        <f t="shared" si="2"/>
        <v>29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36</v>
      </c>
      <c r="D18" s="50">
        <f>VLOOKUP($C18,Points!$B$2:C$47,D$6+1,FALSE)</f>
        <v>6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0</v>
      </c>
      <c r="J18" s="53">
        <f>VLOOKUP($C18,Points!$B$2:I$47,J$6+1,FALSE)</f>
        <v>5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8</v>
      </c>
      <c r="O18" s="86">
        <f t="shared" si="2"/>
        <v>27</v>
      </c>
    </row>
    <row r="19" spans="1:18" ht="15" thickBot="1" x14ac:dyDescent="0.35">
      <c r="A19" s="23"/>
      <c r="B19" s="23"/>
      <c r="C19" s="80" t="s">
        <v>10</v>
      </c>
      <c r="D19" s="48">
        <f>SUM(D15:D18)</f>
        <v>15</v>
      </c>
      <c r="E19" s="48">
        <f t="shared" ref="E19:N19" si="3">SUM(E15:E18)</f>
        <v>0</v>
      </c>
      <c r="F19" s="48">
        <f t="shared" si="3"/>
        <v>3</v>
      </c>
      <c r="G19" s="48">
        <f t="shared" si="3"/>
        <v>14</v>
      </c>
      <c r="H19" s="48">
        <f t="shared" si="3"/>
        <v>13</v>
      </c>
      <c r="I19" s="48">
        <f t="shared" si="3"/>
        <v>8</v>
      </c>
      <c r="J19" s="48">
        <f t="shared" si="3"/>
        <v>9</v>
      </c>
      <c r="K19" s="48">
        <f t="shared" si="3"/>
        <v>8</v>
      </c>
      <c r="L19" s="48">
        <f t="shared" si="3"/>
        <v>7</v>
      </c>
      <c r="M19" s="48">
        <f t="shared" si="3"/>
        <v>8</v>
      </c>
      <c r="N19" s="12">
        <f t="shared" si="3"/>
        <v>18</v>
      </c>
      <c r="O19" s="86">
        <f t="shared" si="2"/>
        <v>103</v>
      </c>
    </row>
    <row r="20" spans="1:18" ht="15" thickBot="1" x14ac:dyDescent="0.35">
      <c r="A20" s="23"/>
      <c r="D20" s="84">
        <f t="shared" ref="D20:N20" si="4">D13+D19</f>
        <v>38</v>
      </c>
      <c r="E20" s="7">
        <f t="shared" si="4"/>
        <v>11</v>
      </c>
      <c r="F20" s="87">
        <f t="shared" si="4"/>
        <v>19</v>
      </c>
      <c r="G20" s="7">
        <f t="shared" si="4"/>
        <v>24</v>
      </c>
      <c r="H20" s="87">
        <f t="shared" si="4"/>
        <v>31</v>
      </c>
      <c r="I20" s="84">
        <f t="shared" si="4"/>
        <v>36</v>
      </c>
      <c r="J20" s="83">
        <f t="shared" si="4"/>
        <v>25</v>
      </c>
      <c r="K20" s="83">
        <f t="shared" si="4"/>
        <v>27</v>
      </c>
      <c r="L20" s="83">
        <f t="shared" si="4"/>
        <v>21</v>
      </c>
      <c r="M20" s="83">
        <f t="shared" si="4"/>
        <v>16</v>
      </c>
      <c r="N20" s="83">
        <f t="shared" si="4"/>
        <v>46</v>
      </c>
      <c r="O20" s="13">
        <f>SUM(D20:N20)</f>
        <v>294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75" priority="3" operator="lessThan">
      <formula>4</formula>
    </cfRule>
    <cfRule type="cellIs" dxfId="174" priority="4" operator="greaterThan">
      <formula>3</formula>
    </cfRule>
  </conditionalFormatting>
  <conditionalFormatting sqref="O3">
    <cfRule type="containsText" dxfId="173" priority="1" operator="containsText" text="WRONG">
      <formula>NOT(ISERROR(SEARCH("WRONG",O3)))</formula>
    </cfRule>
    <cfRule type="containsText" dxfId="17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8" sqref="A18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56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Troels Elting</v>
      </c>
      <c r="D3" s="144" t="s">
        <v>34</v>
      </c>
      <c r="E3" s="139"/>
      <c r="F3" s="47">
        <f>VLOOKUP(C2,Ranking!D6:H67,5,FALSE)</f>
        <v>54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84</v>
      </c>
      <c r="D7" s="51">
        <f>VLOOKUP($C7,Points!$B$2:C$47,D$6+1,FALSE)</f>
        <v>4</v>
      </c>
      <c r="E7" s="51">
        <f>VLOOKUP($C7,Points!$B$2:D$47,E$6+1,FALSE)</f>
        <v>3</v>
      </c>
      <c r="F7" s="51">
        <f>VLOOKUP($C7,Points!$B$2:E$47,F$6+1,FALSE)</f>
        <v>2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3</v>
      </c>
      <c r="J7" s="51">
        <f>VLOOKUP($C7,Points!$B$2:I$47,J$6+1,FALSE)</f>
        <v>4</v>
      </c>
      <c r="K7" s="51">
        <f>VLOOKUP($C7,Points!$B$2:J$47,K$6+1,FALSE)</f>
        <v>1</v>
      </c>
      <c r="L7" s="51">
        <f>VLOOKUP($C7,Points!$B$2:K$47,L$6+1,FALSE)</f>
        <v>1</v>
      </c>
      <c r="M7" s="51">
        <f>VLOOKUP($C7,Points!$B$2:L$47,M$6+1,FALSE)</f>
        <v>0</v>
      </c>
      <c r="N7" s="51">
        <f>VLOOKUP($C7,Points!$B$2:M$47,N$6+1,FALSE)</f>
        <v>4</v>
      </c>
      <c r="O7" s="12">
        <f>SUM(D7:N7)</f>
        <v>30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56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2</v>
      </c>
      <c r="G8" s="51">
        <f>VLOOKUP($C8,Points!$B$2:F$47,G$6+1,FALSE)</f>
        <v>1</v>
      </c>
      <c r="H8" s="51">
        <f>VLOOKUP($C8,Points!$B$2:G$47,H$6+1,FALSE)</f>
        <v>0</v>
      </c>
      <c r="I8" s="51">
        <f>VLOOKUP($C8,Points!$B$2:H$47,I$6+1,FALSE)</f>
        <v>0</v>
      </c>
      <c r="J8" s="51">
        <f>VLOOKUP($C8,Points!$B$2:I$47,J$6+1,FALSE)</f>
        <v>0</v>
      </c>
      <c r="K8" s="51">
        <f>VLOOKUP($C8,Points!$B$2:J$47,K$6+1,FALSE)</f>
        <v>0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12</v>
      </c>
      <c r="O8" s="12">
        <f t="shared" ref="O8:O12" si="0">SUM(D8:N8)</f>
        <v>21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1">
        <f>VLOOKUP($C9,Points!$B$2:C$47,D$6+1,FALSE)</f>
        <v>6</v>
      </c>
      <c r="E9" s="51">
        <f>VLOOKUP($C9,Points!$B$2:D$47,E$6+1,FALSE)</f>
        <v>3</v>
      </c>
      <c r="F9" s="51">
        <f>VLOOKUP($C9,Points!$B$2:E$47,F$6+1,FALSE)</f>
        <v>6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26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41</v>
      </c>
      <c r="D10" s="51">
        <f>VLOOKUP($C10,Points!$B$2:C$47,D$6+1,FALSE)</f>
        <v>2</v>
      </c>
      <c r="E10" s="51">
        <f>VLOOKUP($C10,Points!$B$2:D$47,E$6+1,FALSE)</f>
        <v>3</v>
      </c>
      <c r="F10" s="51">
        <f>VLOOKUP($C10,Points!$B$2:E$47,F$6+1,FALSE)</f>
        <v>5</v>
      </c>
      <c r="G10" s="51">
        <f>VLOOKUP($C10,Points!$B$2:F$47,G$6+1,FALSE)</f>
        <v>0</v>
      </c>
      <c r="H10" s="51">
        <f>VLOOKUP($C10,Points!$B$2:G$47,H$6+1,FALSE)</f>
        <v>6</v>
      </c>
      <c r="I10" s="51">
        <f>VLOOKUP($C10,Points!$B$2:H$47,I$6+1,FALSE)</f>
        <v>6</v>
      </c>
      <c r="J10" s="51">
        <f>VLOOKUP($C10,Points!$B$2:I$47,J$6+1,FALSE)</f>
        <v>3</v>
      </c>
      <c r="K10" s="51">
        <f>VLOOKUP($C10,Points!$B$2:J$47,K$6+1,FALSE)</f>
        <v>6</v>
      </c>
      <c r="L10" s="51">
        <f>VLOOKUP($C10,Points!$B$2:K$47,L$6+1,FALSE)</f>
        <v>5</v>
      </c>
      <c r="M10" s="51">
        <f>VLOOKUP($C10,Points!$B$2:L$47,M$6+1,FALSE)</f>
        <v>4</v>
      </c>
      <c r="N10" s="51">
        <f>VLOOKUP($C10,Points!$B$2:M$47,N$6+1,FALSE)</f>
        <v>3</v>
      </c>
      <c r="O10" s="12">
        <f t="shared" si="0"/>
        <v>43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14</v>
      </c>
      <c r="D11" s="51">
        <f>VLOOKUP($C11,Points!$B$2:C$47,D$6+1,FALSE)</f>
        <v>2</v>
      </c>
      <c r="E11" s="51">
        <f>VLOOKUP($C11,Points!$B$2:D$47,E$6+1,FALSE)</f>
        <v>5</v>
      </c>
      <c r="F11" s="51">
        <f>VLOOKUP($C11,Points!$B$2:E$47,F$6+1,FALSE)</f>
        <v>5</v>
      </c>
      <c r="G11" s="51">
        <f>VLOOKUP($C11,Points!$B$2:F$47,G$6+1,FALSE)</f>
        <v>4</v>
      </c>
      <c r="H11" s="51">
        <f>VLOOKUP($C11,Points!$B$2:G$47,H$6+1,FALSE)</f>
        <v>5</v>
      </c>
      <c r="I11" s="51">
        <f>VLOOKUP($C11,Points!$B$2:H$47,I$6+1,FALSE)</f>
        <v>6</v>
      </c>
      <c r="J11" s="51">
        <f>VLOOKUP($C11,Points!$B$2:I$47,J$6+1,FALSE)</f>
        <v>6</v>
      </c>
      <c r="K11" s="51">
        <f>VLOOKUP($C11,Points!$B$2:J$47,K$6+1,FALSE)</f>
        <v>3</v>
      </c>
      <c r="L11" s="51">
        <f>VLOOKUP($C11,Points!$B$2:K$47,L$6+1,FALSE)</f>
        <v>5</v>
      </c>
      <c r="M11" s="51">
        <f>VLOOKUP($C11,Points!$B$2:L$47,M$6+1,FALSE)</f>
        <v>2</v>
      </c>
      <c r="N11" s="51">
        <f>VLOOKUP($C11,Points!$B$2:M$47,N$6+1,FALSE)</f>
        <v>2</v>
      </c>
      <c r="O11" s="12">
        <f t="shared" si="0"/>
        <v>45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1">
        <f>VLOOKUP($C12,Points!$B$2:C$47,D$6+1,FALSE)</f>
        <v>2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3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6</v>
      </c>
      <c r="O12" s="12">
        <f t="shared" si="0"/>
        <v>20</v>
      </c>
    </row>
    <row r="13" spans="1:15" x14ac:dyDescent="0.3">
      <c r="A13" s="23"/>
      <c r="B13" s="23"/>
      <c r="C13" s="52" t="s">
        <v>11</v>
      </c>
      <c r="D13" s="37">
        <f>SUM(D7:D12)</f>
        <v>22</v>
      </c>
      <c r="E13" s="37">
        <f t="shared" ref="E13:N13" si="1">SUM(E7:E12)</f>
        <v>14</v>
      </c>
      <c r="F13" s="37">
        <f t="shared" si="1"/>
        <v>20</v>
      </c>
      <c r="G13" s="37">
        <f t="shared" si="1"/>
        <v>13</v>
      </c>
      <c r="H13" s="37">
        <f t="shared" si="1"/>
        <v>17</v>
      </c>
      <c r="I13" s="37">
        <f t="shared" si="1"/>
        <v>22</v>
      </c>
      <c r="J13" s="37">
        <f t="shared" si="1"/>
        <v>19</v>
      </c>
      <c r="K13" s="37">
        <f t="shared" si="1"/>
        <v>14</v>
      </c>
      <c r="L13" s="37">
        <f t="shared" si="1"/>
        <v>11</v>
      </c>
      <c r="M13" s="37">
        <f t="shared" si="1"/>
        <v>6</v>
      </c>
      <c r="N13" s="37">
        <f t="shared" si="1"/>
        <v>27</v>
      </c>
      <c r="O13" s="14">
        <f>SUM(D13:I13)</f>
        <v>108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63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0</v>
      </c>
      <c r="H15" s="53">
        <f>VLOOKUP($C15,Points!$B$2:G$47,H$6+1,FALSE)</f>
        <v>1</v>
      </c>
      <c r="I15" s="53">
        <f>VLOOKUP($C15,Points!$B$2:H$47,I$6+1,FALSE)</f>
        <v>0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1</v>
      </c>
      <c r="M15" s="53">
        <f>VLOOKUP($C15,Points!$B$2:L$47,M$6+1,FALSE)</f>
        <v>2</v>
      </c>
      <c r="N15" s="54">
        <f>VLOOKUP($C15,Points!$B$2:M$47,N$6+1,FALSE)</f>
        <v>6</v>
      </c>
      <c r="O15" s="86">
        <f>SUM(D15:N15)</f>
        <v>16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2" t="s">
        <v>57</v>
      </c>
      <c r="D17" s="50">
        <f>VLOOKUP($C17,Points!$B$2:C$47,D$6+1,FALSE)</f>
        <v>2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3</v>
      </c>
      <c r="H17" s="53">
        <f>VLOOKUP($C17,Points!$B$2:G$47,H$6+1,FALSE)</f>
        <v>6</v>
      </c>
      <c r="I17" s="53">
        <f>VLOOKUP($C17,Points!$B$2:H$47,I$6+1,FALSE)</f>
        <v>2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6</v>
      </c>
      <c r="M17" s="53">
        <f>VLOOKUP($C17,Points!$B$2:L$47,M$6+1,FALSE)</f>
        <v>4</v>
      </c>
      <c r="N17" s="54">
        <f>VLOOKUP($C17,Points!$B$2:M$47,N$6+1,FALSE)</f>
        <v>4</v>
      </c>
      <c r="O17" s="86">
        <f t="shared" si="2"/>
        <v>29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0</v>
      </c>
      <c r="D18" s="50">
        <f>VLOOKUP($C18,Points!$B$2:C$47,D$6+1,FALSE)</f>
        <v>0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0</v>
      </c>
      <c r="H18" s="53">
        <f>VLOOKUP($C18,Points!$B$2:G$47,H$6+1,FALSE)</f>
        <v>0</v>
      </c>
      <c r="I18" s="53">
        <f>VLOOKUP($C18,Points!$B$2:H$47,I$6+1,FALSE)</f>
        <v>11</v>
      </c>
      <c r="J18" s="53">
        <f>VLOOKUP($C18,Points!$B$2:I$47,J$6+1,FALSE)</f>
        <v>5</v>
      </c>
      <c r="K18" s="53">
        <f>VLOOKUP($C18,Points!$B$2:J$47,K$6+1,FALSE)</f>
        <v>0</v>
      </c>
      <c r="L18" s="53">
        <f>VLOOKUP($C18,Points!$B$2:K$47,L$6+1,FALSE)</f>
        <v>1</v>
      </c>
      <c r="M18" s="53">
        <f>VLOOKUP($C18,Points!$B$2:L$47,M$6+1,FALSE)</f>
        <v>4</v>
      </c>
      <c r="N18" s="54">
        <f>VLOOKUP($C18,Points!$B$2:M$47,N$6+1,FALSE)</f>
        <v>2</v>
      </c>
      <c r="O18" s="86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9</v>
      </c>
      <c r="E19" s="48">
        <f t="shared" ref="E19:N19" si="3">SUM(E15:E18)</f>
        <v>0</v>
      </c>
      <c r="F19" s="48">
        <f t="shared" si="3"/>
        <v>6</v>
      </c>
      <c r="G19" s="48">
        <f t="shared" si="3"/>
        <v>9</v>
      </c>
      <c r="H19" s="48">
        <f t="shared" si="3"/>
        <v>13</v>
      </c>
      <c r="I19" s="48">
        <f t="shared" si="3"/>
        <v>19</v>
      </c>
      <c r="J19" s="48">
        <f t="shared" si="3"/>
        <v>9</v>
      </c>
      <c r="K19" s="48">
        <f t="shared" si="3"/>
        <v>6</v>
      </c>
      <c r="L19" s="48">
        <f t="shared" si="3"/>
        <v>8</v>
      </c>
      <c r="M19" s="48">
        <f t="shared" si="3"/>
        <v>11</v>
      </c>
      <c r="N19" s="12">
        <f t="shared" si="3"/>
        <v>12</v>
      </c>
      <c r="O19" s="86">
        <f t="shared" si="2"/>
        <v>102</v>
      </c>
    </row>
    <row r="20" spans="1:18" ht="15" thickBot="1" x14ac:dyDescent="0.35">
      <c r="A20" s="23"/>
      <c r="D20" s="84">
        <f t="shared" ref="D20:N20" si="4">D13+D19</f>
        <v>31</v>
      </c>
      <c r="E20" s="7">
        <f t="shared" si="4"/>
        <v>14</v>
      </c>
      <c r="F20" s="87">
        <f t="shared" si="4"/>
        <v>26</v>
      </c>
      <c r="G20" s="7">
        <f t="shared" si="4"/>
        <v>22</v>
      </c>
      <c r="H20" s="87">
        <f t="shared" si="4"/>
        <v>30</v>
      </c>
      <c r="I20" s="84">
        <f t="shared" si="4"/>
        <v>41</v>
      </c>
      <c r="J20" s="83">
        <f t="shared" si="4"/>
        <v>28</v>
      </c>
      <c r="K20" s="83">
        <f t="shared" si="4"/>
        <v>20</v>
      </c>
      <c r="L20" s="83">
        <f t="shared" si="4"/>
        <v>19</v>
      </c>
      <c r="M20" s="83">
        <f t="shared" si="4"/>
        <v>17</v>
      </c>
      <c r="N20" s="83">
        <f t="shared" si="4"/>
        <v>39</v>
      </c>
      <c r="O20" s="13">
        <f>SUM(D20:N20)</f>
        <v>287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71" priority="3" operator="lessThan">
      <formula>4</formula>
    </cfRule>
    <cfRule type="cellIs" dxfId="170" priority="4" operator="greaterThan">
      <formula>3</formula>
    </cfRule>
  </conditionalFormatting>
  <conditionalFormatting sqref="O3">
    <cfRule type="containsText" dxfId="169" priority="1" operator="containsText" text="WRONG">
      <formula>NOT(ISERROR(SEARCH("WRONG",O3)))</formula>
    </cfRule>
    <cfRule type="containsText" dxfId="16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topLeftCell="C1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92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Marcus Rindshøj</v>
      </c>
      <c r="D3" s="144" t="s">
        <v>34</v>
      </c>
      <c r="E3" s="139"/>
      <c r="F3" s="47">
        <f>VLOOKUP(C2,Ranking!D6:H67,5,FALSE)</f>
        <v>21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3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46</v>
      </c>
      <c r="D10" s="51">
        <f>VLOOKUP($C10,Points!$B$2:C$47,D$6+1,FALSE)</f>
        <v>3</v>
      </c>
      <c r="E10" s="51">
        <f>VLOOKUP($C10,Points!$B$2:D$47,E$6+1,FALSE)</f>
        <v>5</v>
      </c>
      <c r="F10" s="51">
        <f>VLOOKUP($C10,Points!$B$2:E$47,F$6+1,FALSE)</f>
        <v>0</v>
      </c>
      <c r="G10" s="51">
        <f>VLOOKUP($C10,Points!$B$2:F$47,G$6+1,FALSE)</f>
        <v>2</v>
      </c>
      <c r="H10" s="51">
        <f>VLOOKUP($C10,Points!$B$2:G$47,H$6+1,FALSE)</f>
        <v>6</v>
      </c>
      <c r="I10" s="51">
        <f>VLOOKUP($C10,Points!$B$2:H$47,I$6+1,FALSE)</f>
        <v>6</v>
      </c>
      <c r="J10" s="51">
        <f>VLOOKUP($C10,Points!$B$2:I$47,J$6+1,FALSE)</f>
        <v>1</v>
      </c>
      <c r="K10" s="51">
        <f>VLOOKUP($C10,Points!$B$2:J$47,K$6+1,FALSE)</f>
        <v>3</v>
      </c>
      <c r="L10" s="51">
        <f>VLOOKUP($C10,Points!$B$2:K$47,L$6+1,FALSE)</f>
        <v>4</v>
      </c>
      <c r="M10" s="51">
        <f>VLOOKUP($C10,Points!$B$2:L$47,M$6+1,FALSE)</f>
        <v>0</v>
      </c>
      <c r="N10" s="51">
        <f>VLOOKUP($C10,Points!$B$2:M$47,N$6+1,FALSE)</f>
        <v>2</v>
      </c>
      <c r="O10" s="12">
        <f t="shared" si="0"/>
        <v>32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1">
        <f>VLOOKUP($C11,Points!$B$2:C$47,D$6+1,FALSE)</f>
        <v>6</v>
      </c>
      <c r="E11" s="51">
        <f>VLOOKUP($C11,Points!$B$2:D$47,E$6+1,FALSE)</f>
        <v>0</v>
      </c>
      <c r="F11" s="51">
        <f>VLOOKUP($C11,Points!$B$2:E$47,F$6+1,FALSE)</f>
        <v>2</v>
      </c>
      <c r="G11" s="51">
        <f>VLOOKUP($C11,Points!$B$2:F$47,G$6+1,FALSE)</f>
        <v>1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12</v>
      </c>
      <c r="O11" s="12">
        <f t="shared" si="0"/>
        <v>21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26</v>
      </c>
      <c r="E13" s="37">
        <f t="shared" ref="E13:N13" si="1">SUM(E7:E12)</f>
        <v>15</v>
      </c>
      <c r="F13" s="37">
        <f t="shared" si="1"/>
        <v>22</v>
      </c>
      <c r="G13" s="37">
        <f t="shared" si="1"/>
        <v>16</v>
      </c>
      <c r="H13" s="37">
        <f t="shared" si="1"/>
        <v>24</v>
      </c>
      <c r="I13" s="37">
        <f t="shared" si="1"/>
        <v>28</v>
      </c>
      <c r="J13" s="37">
        <f t="shared" si="1"/>
        <v>16</v>
      </c>
      <c r="K13" s="37">
        <f t="shared" si="1"/>
        <v>25</v>
      </c>
      <c r="L13" s="37">
        <f t="shared" si="1"/>
        <v>16</v>
      </c>
      <c r="M13" s="37">
        <f t="shared" si="1"/>
        <v>11</v>
      </c>
      <c r="N13" s="37">
        <f t="shared" si="1"/>
        <v>21</v>
      </c>
      <c r="O13" s="14">
        <f>SUM(D13:I13)</f>
        <v>131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57</v>
      </c>
      <c r="D15" s="50">
        <f>VLOOKUP($C15,Points!$B$2:C$47,D$6+1,FALSE)</f>
        <v>2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3</v>
      </c>
      <c r="H15" s="53">
        <f>VLOOKUP($C15,Points!$B$2:G$47,H$6+1,FALSE)</f>
        <v>6</v>
      </c>
      <c r="I15" s="53">
        <f>VLOOKUP($C15,Points!$B$2:H$47,I$6+1,FALSE)</f>
        <v>2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6</v>
      </c>
      <c r="M15" s="53">
        <f>VLOOKUP($C15,Points!$B$2:L$47,M$6+1,FALSE)</f>
        <v>4</v>
      </c>
      <c r="N15" s="54">
        <f>VLOOKUP($C15,Points!$B$2:M$47,N$6+1,FALSE)</f>
        <v>4</v>
      </c>
      <c r="O15" s="86">
        <f>SUM(D15:N15)</f>
        <v>29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0</v>
      </c>
      <c r="C16" s="82" t="s">
        <v>0</v>
      </c>
      <c r="D16" s="50">
        <f>VLOOKUP($C16,Points!$B$2:C$47,D$6+1,FALSE)</f>
        <v>0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0</v>
      </c>
      <c r="H16" s="53">
        <f>VLOOKUP($C16,Points!$B$2:G$47,H$6+1,FALSE)</f>
        <v>0</v>
      </c>
      <c r="I16" s="53">
        <f>VLOOKUP($C16,Points!$B$2:H$47,I$6+1,FALSE)</f>
        <v>11</v>
      </c>
      <c r="J16" s="53">
        <f>VLOOKUP($C16,Points!$B$2:I$47,J$6+1,FALSE)</f>
        <v>5</v>
      </c>
      <c r="K16" s="53">
        <f>VLOOKUP($C16,Points!$B$2:J$47,K$6+1,FALSE)</f>
        <v>0</v>
      </c>
      <c r="L16" s="53">
        <f>VLOOKUP($C16,Points!$B$2:K$47,L$6+1,FALSE)</f>
        <v>1</v>
      </c>
      <c r="M16" s="53">
        <f>VLOOKUP($C16,Points!$B$2:L$47,M$6+1,FALSE)</f>
        <v>4</v>
      </c>
      <c r="N16" s="54">
        <f>VLOOKUP($C16,Points!$B$2:M$47,N$6+1,FALSE)</f>
        <v>2</v>
      </c>
      <c r="O16" s="86">
        <f t="shared" ref="O16:O19" si="2">SUM(D16:N16)</f>
        <v>26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86">
        <f t="shared" si="2"/>
        <v>16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36</v>
      </c>
      <c r="D18" s="50">
        <f>VLOOKUP($C18,Points!$B$2:C$47,D$6+1,FALSE)</f>
        <v>6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0</v>
      </c>
      <c r="J18" s="53">
        <f>VLOOKUP($C18,Points!$B$2:I$47,J$6+1,FALSE)</f>
        <v>5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8</v>
      </c>
      <c r="O18" s="86">
        <f t="shared" si="2"/>
        <v>27</v>
      </c>
    </row>
    <row r="19" spans="1:18" ht="15" thickBot="1" x14ac:dyDescent="0.35">
      <c r="A19" s="23"/>
      <c r="B19" s="23"/>
      <c r="C19" s="80" t="s">
        <v>10</v>
      </c>
      <c r="D19" s="48">
        <f>SUM(D15:D18)</f>
        <v>12</v>
      </c>
      <c r="E19" s="48">
        <f t="shared" ref="E19:N19" si="3">SUM(E15:E18)</f>
        <v>0</v>
      </c>
      <c r="F19" s="48">
        <f t="shared" si="3"/>
        <v>3</v>
      </c>
      <c r="G19" s="48">
        <f t="shared" si="3"/>
        <v>8</v>
      </c>
      <c r="H19" s="48">
        <f t="shared" si="3"/>
        <v>7</v>
      </c>
      <c r="I19" s="48">
        <f t="shared" si="3"/>
        <v>13</v>
      </c>
      <c r="J19" s="48">
        <f t="shared" si="3"/>
        <v>10</v>
      </c>
      <c r="K19" s="48">
        <f t="shared" si="3"/>
        <v>6</v>
      </c>
      <c r="L19" s="48">
        <f t="shared" si="3"/>
        <v>8</v>
      </c>
      <c r="M19" s="48">
        <f t="shared" si="3"/>
        <v>11</v>
      </c>
      <c r="N19" s="12">
        <f t="shared" si="3"/>
        <v>20</v>
      </c>
      <c r="O19" s="86">
        <f t="shared" si="2"/>
        <v>98</v>
      </c>
    </row>
    <row r="20" spans="1:18" ht="15" thickBot="1" x14ac:dyDescent="0.35">
      <c r="A20" s="23"/>
      <c r="D20" s="84">
        <f t="shared" ref="D20:N20" si="4">D13+D19</f>
        <v>38</v>
      </c>
      <c r="E20" s="7">
        <f t="shared" si="4"/>
        <v>15</v>
      </c>
      <c r="F20" s="87">
        <f t="shared" si="4"/>
        <v>25</v>
      </c>
      <c r="G20" s="7">
        <f t="shared" si="4"/>
        <v>24</v>
      </c>
      <c r="H20" s="87">
        <f t="shared" si="4"/>
        <v>31</v>
      </c>
      <c r="I20" s="84">
        <f t="shared" si="4"/>
        <v>41</v>
      </c>
      <c r="J20" s="83">
        <f t="shared" si="4"/>
        <v>26</v>
      </c>
      <c r="K20" s="83">
        <f t="shared" si="4"/>
        <v>31</v>
      </c>
      <c r="L20" s="83">
        <f t="shared" si="4"/>
        <v>24</v>
      </c>
      <c r="M20" s="83">
        <f t="shared" si="4"/>
        <v>22</v>
      </c>
      <c r="N20" s="83">
        <f t="shared" si="4"/>
        <v>41</v>
      </c>
      <c r="O20" s="13">
        <f>SUM(D20:N20)</f>
        <v>318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67" priority="3" operator="lessThan">
      <formula>4</formula>
    </cfRule>
    <cfRule type="cellIs" dxfId="166" priority="4" operator="greaterThan">
      <formula>3</formula>
    </cfRule>
  </conditionalFormatting>
  <conditionalFormatting sqref="O3">
    <cfRule type="containsText" dxfId="165" priority="1" operator="containsText" text="WRONG">
      <formula>NOT(ISERROR(SEARCH("WRONG",O3)))</formula>
    </cfRule>
    <cfRule type="containsText" dxfId="16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53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Oliver Hey</v>
      </c>
      <c r="D3" s="144" t="s">
        <v>34</v>
      </c>
      <c r="E3" s="139"/>
      <c r="F3" s="47">
        <f>VLOOKUP(C2,Ranking!D6:H67,5,FALSE)</f>
        <v>53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3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46</v>
      </c>
      <c r="D10" s="51">
        <f>VLOOKUP($C10,Points!$B$2:C$47,D$6+1,FALSE)</f>
        <v>3</v>
      </c>
      <c r="E10" s="51">
        <f>VLOOKUP($C10,Points!$B$2:D$47,E$6+1,FALSE)</f>
        <v>5</v>
      </c>
      <c r="F10" s="51">
        <f>VLOOKUP($C10,Points!$B$2:E$47,F$6+1,FALSE)</f>
        <v>0</v>
      </c>
      <c r="G10" s="51">
        <f>VLOOKUP($C10,Points!$B$2:F$47,G$6+1,FALSE)</f>
        <v>2</v>
      </c>
      <c r="H10" s="51">
        <f>VLOOKUP($C10,Points!$B$2:G$47,H$6+1,FALSE)</f>
        <v>6</v>
      </c>
      <c r="I10" s="51">
        <f>VLOOKUP($C10,Points!$B$2:H$47,I$6+1,FALSE)</f>
        <v>6</v>
      </c>
      <c r="J10" s="51">
        <f>VLOOKUP($C10,Points!$B$2:I$47,J$6+1,FALSE)</f>
        <v>1</v>
      </c>
      <c r="K10" s="51">
        <f>VLOOKUP($C10,Points!$B$2:J$47,K$6+1,FALSE)</f>
        <v>3</v>
      </c>
      <c r="L10" s="51">
        <f>VLOOKUP($C10,Points!$B$2:K$47,L$6+1,FALSE)</f>
        <v>4</v>
      </c>
      <c r="M10" s="51">
        <f>VLOOKUP($C10,Points!$B$2:L$47,M$6+1,FALSE)</f>
        <v>0</v>
      </c>
      <c r="N10" s="51">
        <f>VLOOKUP($C10,Points!$B$2:M$47,N$6+1,FALSE)</f>
        <v>2</v>
      </c>
      <c r="O10" s="12">
        <f t="shared" si="0"/>
        <v>32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5</v>
      </c>
      <c r="O11" s="12">
        <f t="shared" si="0"/>
        <v>16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2" t="s">
        <v>11</v>
      </c>
      <c r="D13" s="37">
        <f>SUM(D7:D12)</f>
        <v>14</v>
      </c>
      <c r="E13" s="37">
        <f t="shared" ref="E13:N13" si="1">SUM(E7:E12)</f>
        <v>12</v>
      </c>
      <c r="F13" s="37">
        <f t="shared" si="1"/>
        <v>14</v>
      </c>
      <c r="G13" s="37">
        <f t="shared" si="1"/>
        <v>15</v>
      </c>
      <c r="H13" s="37">
        <f t="shared" si="1"/>
        <v>24</v>
      </c>
      <c r="I13" s="37">
        <f t="shared" si="1"/>
        <v>32</v>
      </c>
      <c r="J13" s="37">
        <f t="shared" si="1"/>
        <v>16</v>
      </c>
      <c r="K13" s="37">
        <f t="shared" si="1"/>
        <v>25</v>
      </c>
      <c r="L13" s="37">
        <f t="shared" si="1"/>
        <v>16</v>
      </c>
      <c r="M13" s="37">
        <f t="shared" si="1"/>
        <v>11</v>
      </c>
      <c r="N13" s="37">
        <f t="shared" si="1"/>
        <v>14</v>
      </c>
      <c r="O13" s="14">
        <f>SUM(D13:I13)</f>
        <v>111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61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5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0</v>
      </c>
      <c r="J15" s="53">
        <f>VLOOKUP($C15,Points!$B$2:I$47,J$6+1,FALSE)</f>
        <v>6</v>
      </c>
      <c r="K15" s="53">
        <f>VLOOKUP($C15,Points!$B$2:J$47,K$6+1,FALSE)</f>
        <v>5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26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0</v>
      </c>
      <c r="C16" s="82" t="s">
        <v>65</v>
      </c>
      <c r="D16" s="50">
        <f>VLOOKUP($C16,Points!$B$2:C$47,D$6+1,FALSE)</f>
        <v>0</v>
      </c>
      <c r="E16" s="53">
        <f>VLOOKUP($C16,Points!$B$2:D$47,E$6+1,FALSE)</f>
        <v>2</v>
      </c>
      <c r="F16" s="53">
        <f>VLOOKUP($C16,Points!$B$2:E$47,F$6+1,FALSE)</f>
        <v>0</v>
      </c>
      <c r="G16" s="53">
        <f>VLOOKUP($C16,Points!$B$2:F$47,G$6+1,FALSE)</f>
        <v>6</v>
      </c>
      <c r="H16" s="53">
        <f>VLOOKUP($C16,Points!$B$2:G$47,H$6+1,FALSE)</f>
        <v>4</v>
      </c>
      <c r="I16" s="53">
        <f>VLOOKUP($C16,Points!$B$2:H$47,I$6+1,FALSE)</f>
        <v>5</v>
      </c>
      <c r="J16" s="53">
        <f>VLOOKUP($C16,Points!$B$2:I$47,J$6+1,FALSE)</f>
        <v>0</v>
      </c>
      <c r="K16" s="53">
        <f>VLOOKUP($C16,Points!$B$2:J$47,K$6+1,FALSE)</f>
        <v>5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4</v>
      </c>
      <c r="O16" s="86">
        <f t="shared" ref="O16:O19" si="2">SUM(D16:N16)</f>
        <v>26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86">
        <f t="shared" si="2"/>
        <v>16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36</v>
      </c>
      <c r="D18" s="50">
        <f>VLOOKUP($C18,Points!$B$2:C$47,D$6+1,FALSE)</f>
        <v>6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0</v>
      </c>
      <c r="J18" s="53">
        <f>VLOOKUP($C18,Points!$B$2:I$47,J$6+1,FALSE)</f>
        <v>5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8</v>
      </c>
      <c r="O18" s="86">
        <f t="shared" si="2"/>
        <v>27</v>
      </c>
    </row>
    <row r="19" spans="1:18" ht="15" thickBot="1" x14ac:dyDescent="0.35">
      <c r="A19" s="23"/>
      <c r="B19" s="23"/>
      <c r="C19" s="80" t="s">
        <v>10</v>
      </c>
      <c r="D19" s="48">
        <f>SUM(D15:D18)</f>
        <v>15</v>
      </c>
      <c r="E19" s="48">
        <f t="shared" ref="E19:N19" si="3">SUM(E15:E18)</f>
        <v>7</v>
      </c>
      <c r="F19" s="48">
        <f t="shared" si="3"/>
        <v>5</v>
      </c>
      <c r="G19" s="48">
        <f t="shared" si="3"/>
        <v>11</v>
      </c>
      <c r="H19" s="48">
        <f t="shared" si="3"/>
        <v>5</v>
      </c>
      <c r="I19" s="48">
        <f t="shared" si="3"/>
        <v>5</v>
      </c>
      <c r="J19" s="48">
        <f t="shared" si="3"/>
        <v>11</v>
      </c>
      <c r="K19" s="48">
        <f t="shared" si="3"/>
        <v>14</v>
      </c>
      <c r="L19" s="48">
        <f t="shared" si="3"/>
        <v>1</v>
      </c>
      <c r="M19" s="48">
        <f t="shared" si="3"/>
        <v>3</v>
      </c>
      <c r="N19" s="12">
        <f t="shared" si="3"/>
        <v>18</v>
      </c>
      <c r="O19" s="86">
        <f t="shared" si="2"/>
        <v>95</v>
      </c>
    </row>
    <row r="20" spans="1:18" ht="15" thickBot="1" x14ac:dyDescent="0.35">
      <c r="A20" s="23"/>
      <c r="D20" s="84">
        <f t="shared" ref="D20:N20" si="4">D13+D19</f>
        <v>29</v>
      </c>
      <c r="E20" s="7">
        <f t="shared" si="4"/>
        <v>19</v>
      </c>
      <c r="F20" s="87">
        <f t="shared" si="4"/>
        <v>19</v>
      </c>
      <c r="G20" s="7">
        <f t="shared" si="4"/>
        <v>26</v>
      </c>
      <c r="H20" s="87">
        <f t="shared" si="4"/>
        <v>29</v>
      </c>
      <c r="I20" s="84">
        <f t="shared" si="4"/>
        <v>37</v>
      </c>
      <c r="J20" s="83">
        <f t="shared" si="4"/>
        <v>27</v>
      </c>
      <c r="K20" s="83">
        <f t="shared" si="4"/>
        <v>39</v>
      </c>
      <c r="L20" s="83">
        <f t="shared" si="4"/>
        <v>17</v>
      </c>
      <c r="M20" s="83">
        <f t="shared" si="4"/>
        <v>14</v>
      </c>
      <c r="N20" s="83">
        <f t="shared" si="4"/>
        <v>32</v>
      </c>
      <c r="O20" s="13">
        <f>SUM(D20:N20)</f>
        <v>288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63" priority="3" operator="lessThan">
      <formula>4</formula>
    </cfRule>
    <cfRule type="cellIs" dxfId="162" priority="4" operator="greaterThan">
      <formula>3</formula>
    </cfRule>
  </conditionalFormatting>
  <conditionalFormatting sqref="O3">
    <cfRule type="containsText" dxfId="161" priority="1" operator="containsText" text="WRONG">
      <formula>NOT(ISERROR(SEARCH("WRONG",O3)))</formula>
    </cfRule>
    <cfRule type="containsText" dxfId="16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91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Peter Arvedsen</v>
      </c>
      <c r="D3" s="144" t="s">
        <v>34</v>
      </c>
      <c r="E3" s="139"/>
      <c r="F3" s="47">
        <f>VLOOKUP(C2,Ranking!D6:H67,5,FALSE)</f>
        <v>8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44</v>
      </c>
      <c r="D7" s="51">
        <f>VLOOKUP($C7,Points!$B$2:C$47,D$6+1,FALSE)</f>
        <v>6</v>
      </c>
      <c r="E7" s="51">
        <f>VLOOKUP($C7,Points!$B$2:D$47,E$6+1,FALSE)</f>
        <v>0</v>
      </c>
      <c r="F7" s="51">
        <f>VLOOKUP($C7,Points!$B$2:E$47,F$6+1,FALSE)</f>
        <v>3</v>
      </c>
      <c r="G7" s="51">
        <f>VLOOKUP($C7,Points!$B$2:F$47,G$6+1,FALSE)</f>
        <v>4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46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3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56</v>
      </c>
      <c r="D9" s="51">
        <f>VLOOKUP($C9,Points!$B$2:C$47,D$6+1,FALSE)</f>
        <v>6</v>
      </c>
      <c r="E9" s="51">
        <f>VLOOKUP($C9,Points!$B$2:D$47,E$6+1,FALSE)</f>
        <v>0</v>
      </c>
      <c r="F9" s="51">
        <f>VLOOKUP($C9,Points!$B$2:E$47,F$6+1,FALSE)</f>
        <v>2</v>
      </c>
      <c r="G9" s="51">
        <f>VLOOKUP($C9,Points!$B$2:F$47,G$6+1,FALSE)</f>
        <v>1</v>
      </c>
      <c r="H9" s="51">
        <f>VLOOKUP($C9,Points!$B$2:G$47,H$6+1,FALSE)</f>
        <v>0</v>
      </c>
      <c r="I9" s="51">
        <f>VLOOKUP($C9,Points!$B$2:H$47,I$6+1,FALSE)</f>
        <v>0</v>
      </c>
      <c r="J9" s="51">
        <f>VLOOKUP($C9,Points!$B$2:I$47,J$6+1,FALSE)</f>
        <v>0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12</v>
      </c>
      <c r="O9" s="12">
        <f t="shared" si="0"/>
        <v>21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43</v>
      </c>
      <c r="D10" s="51">
        <f>VLOOKUP($C10,Points!$B$2:C$47,D$6+1,FALSE)</f>
        <v>5</v>
      </c>
      <c r="E10" s="51">
        <f>VLOOKUP($C10,Points!$B$2:D$47,E$6+1,FALSE)</f>
        <v>5</v>
      </c>
      <c r="F10" s="51">
        <f>VLOOKUP($C10,Points!$B$2:E$47,F$6+1,FALSE)</f>
        <v>6</v>
      </c>
      <c r="G10" s="51">
        <f>VLOOKUP($C10,Points!$B$2:F$47,G$6+1,FALSE)</f>
        <v>5</v>
      </c>
      <c r="H10" s="51">
        <f>VLOOKUP($C10,Points!$B$2:G$47,H$6+1,FALSE)</f>
        <v>3</v>
      </c>
      <c r="I10" s="51">
        <f>VLOOKUP($C10,Points!$B$2:H$47,I$6+1,FALSE)</f>
        <v>6</v>
      </c>
      <c r="J10" s="51">
        <f>VLOOKUP($C10,Points!$B$2:I$47,J$6+1,FALSE)</f>
        <v>5</v>
      </c>
      <c r="K10" s="51">
        <f>VLOOKUP($C10,Points!$B$2:J$47,K$6+1,FALSE)</f>
        <v>0</v>
      </c>
      <c r="L10" s="51">
        <f>VLOOKUP($C10,Points!$B$2:K$47,L$6+1,FALSE)</f>
        <v>6</v>
      </c>
      <c r="M10" s="51">
        <f>VLOOKUP($C10,Points!$B$2:L$47,M$6+1,FALSE)</f>
        <v>4</v>
      </c>
      <c r="N10" s="51">
        <f>VLOOKUP($C10,Points!$B$2:M$47,N$6+1,FALSE)</f>
        <v>4</v>
      </c>
      <c r="O10" s="12">
        <f t="shared" si="0"/>
        <v>49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6</v>
      </c>
      <c r="O11" s="12">
        <f t="shared" si="0"/>
        <v>20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27</v>
      </c>
      <c r="E13" s="37">
        <f t="shared" ref="E13:N13" si="1">SUM(E7:E12)</f>
        <v>11</v>
      </c>
      <c r="F13" s="37">
        <f t="shared" si="1"/>
        <v>22</v>
      </c>
      <c r="G13" s="37">
        <f t="shared" si="1"/>
        <v>16</v>
      </c>
      <c r="H13" s="37">
        <f t="shared" si="1"/>
        <v>15</v>
      </c>
      <c r="I13" s="37">
        <f t="shared" si="1"/>
        <v>25</v>
      </c>
      <c r="J13" s="37">
        <f t="shared" si="1"/>
        <v>20</v>
      </c>
      <c r="K13" s="37">
        <f t="shared" si="1"/>
        <v>16</v>
      </c>
      <c r="L13" s="37">
        <f t="shared" si="1"/>
        <v>16</v>
      </c>
      <c r="M13" s="37">
        <f t="shared" si="1"/>
        <v>12</v>
      </c>
      <c r="N13" s="37">
        <f t="shared" si="1"/>
        <v>25</v>
      </c>
      <c r="O13" s="14">
        <f>SUM(D13:I13)</f>
        <v>116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61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5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0</v>
      </c>
      <c r="J15" s="53">
        <f>VLOOKUP($C15,Points!$B$2:I$47,J$6+1,FALSE)</f>
        <v>6</v>
      </c>
      <c r="K15" s="53">
        <f>VLOOKUP($C15,Points!$B$2:J$47,K$6+1,FALSE)</f>
        <v>5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26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63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0</v>
      </c>
      <c r="H16" s="53">
        <f>VLOOKUP($C16,Points!$B$2:G$47,H$6+1,FALSE)</f>
        <v>1</v>
      </c>
      <c r="I16" s="53">
        <f>VLOOKUP($C16,Points!$B$2:H$47,I$6+1,FALSE)</f>
        <v>0</v>
      </c>
      <c r="J16" s="53">
        <f>VLOOKUP($C16,Points!$B$2:I$47,J$6+1,FALSE)</f>
        <v>0</v>
      </c>
      <c r="K16" s="53">
        <f>VLOOKUP($C16,Points!$B$2:J$47,K$6+1,FALSE)</f>
        <v>2</v>
      </c>
      <c r="L16" s="53">
        <f>VLOOKUP($C16,Points!$B$2:K$47,L$6+1,FALSE)</f>
        <v>1</v>
      </c>
      <c r="M16" s="53">
        <f>VLOOKUP($C16,Points!$B$2:L$47,M$6+1,FALSE)</f>
        <v>2</v>
      </c>
      <c r="N16" s="54">
        <f>VLOOKUP($C16,Points!$B$2:M$47,N$6+1,FALSE)</f>
        <v>6</v>
      </c>
      <c r="O16" s="86">
        <f t="shared" ref="O16:O19" si="2">SUM(D16:N16)</f>
        <v>16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9</v>
      </c>
      <c r="O17" s="86">
        <f t="shared" si="2"/>
        <v>32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59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6</v>
      </c>
      <c r="N18" s="54">
        <f>VLOOKUP($C18,Points!$B$2:M$47,N$6+1,FALSE)</f>
        <v>3</v>
      </c>
      <c r="O18" s="86">
        <f t="shared" si="2"/>
        <v>54</v>
      </c>
    </row>
    <row r="19" spans="1:18" ht="15" thickBot="1" x14ac:dyDescent="0.35">
      <c r="A19" s="23"/>
      <c r="B19" s="23"/>
      <c r="C19" s="80" t="s">
        <v>10</v>
      </c>
      <c r="D19" s="48">
        <f>SUM(D15:D18)</f>
        <v>18</v>
      </c>
      <c r="E19" s="48">
        <f t="shared" ref="E19:N19" si="3">SUM(E15:E18)</f>
        <v>10</v>
      </c>
      <c r="F19" s="48">
        <f t="shared" si="3"/>
        <v>11</v>
      </c>
      <c r="G19" s="48">
        <f t="shared" si="3"/>
        <v>11</v>
      </c>
      <c r="H19" s="48">
        <f t="shared" si="3"/>
        <v>7</v>
      </c>
      <c r="I19" s="48">
        <f t="shared" si="3"/>
        <v>6</v>
      </c>
      <c r="J19" s="48">
        <f t="shared" si="3"/>
        <v>20</v>
      </c>
      <c r="K19" s="48">
        <f t="shared" si="3"/>
        <v>15</v>
      </c>
      <c r="L19" s="48">
        <f t="shared" si="3"/>
        <v>1</v>
      </c>
      <c r="M19" s="48">
        <f t="shared" si="3"/>
        <v>11</v>
      </c>
      <c r="N19" s="12">
        <f t="shared" si="3"/>
        <v>18</v>
      </c>
      <c r="O19" s="86">
        <f t="shared" si="2"/>
        <v>128</v>
      </c>
    </row>
    <row r="20" spans="1:18" ht="15" thickBot="1" x14ac:dyDescent="0.35">
      <c r="A20" s="23"/>
      <c r="D20" s="84">
        <f t="shared" ref="D20:N20" si="4">D13+D19</f>
        <v>45</v>
      </c>
      <c r="E20" s="7">
        <f t="shared" si="4"/>
        <v>21</v>
      </c>
      <c r="F20" s="87">
        <f t="shared" si="4"/>
        <v>33</v>
      </c>
      <c r="G20" s="7">
        <f t="shared" si="4"/>
        <v>27</v>
      </c>
      <c r="H20" s="87">
        <f t="shared" si="4"/>
        <v>22</v>
      </c>
      <c r="I20" s="84">
        <f t="shared" si="4"/>
        <v>31</v>
      </c>
      <c r="J20" s="83">
        <f t="shared" si="4"/>
        <v>40</v>
      </c>
      <c r="K20" s="83">
        <f t="shared" si="4"/>
        <v>31</v>
      </c>
      <c r="L20" s="83">
        <f t="shared" si="4"/>
        <v>17</v>
      </c>
      <c r="M20" s="83">
        <f t="shared" si="4"/>
        <v>23</v>
      </c>
      <c r="N20" s="83">
        <f t="shared" si="4"/>
        <v>43</v>
      </c>
      <c r="O20" s="13">
        <f>SUM(D20:N20)</f>
        <v>333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59" priority="3" operator="lessThan">
      <formula>4</formula>
    </cfRule>
    <cfRule type="cellIs" dxfId="158" priority="4" operator="greaterThan">
      <formula>3</formula>
    </cfRule>
  </conditionalFormatting>
  <conditionalFormatting sqref="O3">
    <cfRule type="containsText" dxfId="157" priority="1" operator="containsText" text="WRONG">
      <formula>NOT(ISERROR(SEARCH("WRONG",O3)))</formula>
    </cfRule>
    <cfRule type="containsText" dxfId="15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3" sqref="C1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36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Julie Nielsen</v>
      </c>
      <c r="D3" s="144" t="s">
        <v>34</v>
      </c>
      <c r="E3" s="139"/>
      <c r="F3" s="47">
        <f>VLOOKUP(C2,Ranking!D6:H67,5,FALSE)</f>
        <v>25</v>
      </c>
      <c r="G3" s="1"/>
      <c r="I3" s="42" t="s">
        <v>67</v>
      </c>
      <c r="J3" s="42"/>
      <c r="K3" s="42">
        <f>SUM(B7:B18)</f>
        <v>7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4</v>
      </c>
      <c r="O7" s="12">
        <f>SUM(D7:N7)</f>
        <v>52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2</v>
      </c>
      <c r="O8" s="12">
        <f t="shared" ref="O8:O12" si="0">SUM(D8:N8)</f>
        <v>45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1">
        <f>VLOOKUP($C9,Points!$B$2:C$47,D$6+1,FALSE)</f>
        <v>6</v>
      </c>
      <c r="E9" s="51">
        <f>VLOOKUP($C9,Points!$B$2:D$47,E$6+1,FALSE)</f>
        <v>3</v>
      </c>
      <c r="F9" s="51">
        <f>VLOOKUP($C9,Points!$B$2:E$47,F$6+1,FALSE)</f>
        <v>6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26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1</v>
      </c>
      <c r="C10" s="8" t="s">
        <v>90</v>
      </c>
      <c r="D10" s="51">
        <f>VLOOKUP($C10,Points!$B$2:C$47,D$6+1,FALSE)</f>
        <v>4</v>
      </c>
      <c r="E10" s="51">
        <f>VLOOKUP($C10,Points!$B$2:D$47,E$6+1,FALSE)</f>
        <v>3</v>
      </c>
      <c r="F10" s="51">
        <f>VLOOKUP($C10,Points!$B$2:E$47,F$6+1,FALSE)</f>
        <v>2</v>
      </c>
      <c r="G10" s="51">
        <f>VLOOKUP($C10,Points!$B$2:F$47,G$6+1,FALSE)</f>
        <v>2</v>
      </c>
      <c r="H10" s="51">
        <f>VLOOKUP($C10,Points!$B$2:G$47,H$6+1,FALSE)</f>
        <v>6</v>
      </c>
      <c r="I10" s="51">
        <f>VLOOKUP($C10,Points!$B$2:H$47,I$6+1,FALSE)</f>
        <v>3</v>
      </c>
      <c r="J10" s="51">
        <f>VLOOKUP($C10,Points!$B$2:I$47,J$6+1,FALSE)</f>
        <v>4</v>
      </c>
      <c r="K10" s="51">
        <f>VLOOKUP($C10,Points!$B$2:J$47,K$6+1,FALSE)</f>
        <v>1</v>
      </c>
      <c r="L10" s="51">
        <f>VLOOKUP($C10,Points!$B$2:K$47,L$6+1,FALSE)</f>
        <v>1</v>
      </c>
      <c r="M10" s="51">
        <f>VLOOKUP($C10,Points!$B$2:L$47,M$6+1,FALSE)</f>
        <v>0</v>
      </c>
      <c r="N10" s="51">
        <f>VLOOKUP($C10,Points!$B$2:M$47,N$6+1,FALSE)</f>
        <v>4</v>
      </c>
      <c r="O10" s="12">
        <f t="shared" si="0"/>
        <v>30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47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5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6</v>
      </c>
      <c r="O11" s="12">
        <f t="shared" si="0"/>
        <v>17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1">
        <f>VLOOKUP($C12,Points!$B$2:C$47,D$6+1,FALSE)</f>
        <v>1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4</v>
      </c>
      <c r="H12" s="51">
        <f>VLOOKUP($C12,Points!$B$2:G$47,H$6+1,FALSE)</f>
        <v>0</v>
      </c>
      <c r="I12" s="51">
        <f>VLOOKUP($C12,Points!$B$2:H$47,I$6+1,FALSE)</f>
        <v>5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3</v>
      </c>
      <c r="N12" s="51">
        <f>VLOOKUP($C12,Points!$B$2:M$47,N$6+1,FALSE)</f>
        <v>8</v>
      </c>
      <c r="O12" s="12">
        <f t="shared" si="0"/>
        <v>21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15</v>
      </c>
      <c r="F13" s="37">
        <f t="shared" si="1"/>
        <v>19</v>
      </c>
      <c r="G13" s="37">
        <f t="shared" si="1"/>
        <v>24</v>
      </c>
      <c r="H13" s="37">
        <f t="shared" si="1"/>
        <v>17</v>
      </c>
      <c r="I13" s="37">
        <f t="shared" si="1"/>
        <v>24</v>
      </c>
      <c r="J13" s="37">
        <f t="shared" si="1"/>
        <v>22</v>
      </c>
      <c r="K13" s="37">
        <f t="shared" si="1"/>
        <v>14</v>
      </c>
      <c r="L13" s="37">
        <f t="shared" si="1"/>
        <v>8</v>
      </c>
      <c r="M13" s="37">
        <f t="shared" si="1"/>
        <v>8</v>
      </c>
      <c r="N13" s="37">
        <f t="shared" si="1"/>
        <v>24</v>
      </c>
      <c r="O13" s="14">
        <f>SUM(D13:I13)</f>
        <v>115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7</v>
      </c>
      <c r="D15" s="50">
        <f>VLOOKUP($C15,Points!$B$2:C$47,D$6+1,FALSE)</f>
        <v>1</v>
      </c>
      <c r="E15" s="53">
        <f>VLOOKUP($C15,Points!$B$2:D$47,E$6+1,FALSE)</f>
        <v>4</v>
      </c>
      <c r="F15" s="53">
        <f>VLOOKUP($C15,Points!$B$2:E$47,F$6+1,FALSE)</f>
        <v>2</v>
      </c>
      <c r="G15" s="53">
        <f>VLOOKUP($C15,Points!$B$2:F$47,G$6+1,FALSE)</f>
        <v>0</v>
      </c>
      <c r="H15" s="53">
        <f>VLOOKUP($C15,Points!$B$2:G$47,H$6+1,FALSE)</f>
        <v>3</v>
      </c>
      <c r="I15" s="53">
        <f>VLOOKUP($C15,Points!$B$2:H$47,I$6+1,FALSE)</f>
        <v>4</v>
      </c>
      <c r="J15" s="53">
        <f>VLOOKUP($C15,Points!$B$2:I$47,J$6+1,FALSE)</f>
        <v>0</v>
      </c>
      <c r="K15" s="53">
        <f>VLOOKUP($C15,Points!$B$2:J$47,K$6+1,FALSE)</f>
        <v>5</v>
      </c>
      <c r="L15" s="53">
        <f>VLOOKUP($C15,Points!$B$2:K$47,L$6+1,FALSE)</f>
        <v>6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31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9</v>
      </c>
      <c r="O17" s="86">
        <f t="shared" si="2"/>
        <v>32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36</v>
      </c>
      <c r="D18" s="50">
        <f>VLOOKUP($C18,Points!$B$2:C$47,D$6+1,FALSE)</f>
        <v>6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0</v>
      </c>
      <c r="J18" s="53">
        <f>VLOOKUP($C18,Points!$B$2:I$47,J$6+1,FALSE)</f>
        <v>5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8</v>
      </c>
      <c r="O18" s="86">
        <f t="shared" si="2"/>
        <v>27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4</v>
      </c>
      <c r="F19" s="48">
        <f t="shared" si="3"/>
        <v>5</v>
      </c>
      <c r="G19" s="48">
        <f t="shared" si="3"/>
        <v>16</v>
      </c>
      <c r="H19" s="48">
        <f t="shared" si="3"/>
        <v>9</v>
      </c>
      <c r="I19" s="48">
        <f t="shared" si="3"/>
        <v>11</v>
      </c>
      <c r="J19" s="48">
        <f t="shared" si="3"/>
        <v>17</v>
      </c>
      <c r="K19" s="48">
        <f t="shared" si="3"/>
        <v>11</v>
      </c>
      <c r="L19" s="48">
        <f t="shared" si="3"/>
        <v>6</v>
      </c>
      <c r="M19" s="48">
        <f t="shared" si="3"/>
        <v>11</v>
      </c>
      <c r="N19" s="12">
        <f t="shared" si="3"/>
        <v>17</v>
      </c>
      <c r="O19" s="86">
        <f t="shared" si="2"/>
        <v>121</v>
      </c>
    </row>
    <row r="20" spans="1:18" ht="15" thickBot="1" x14ac:dyDescent="0.35">
      <c r="A20" s="23"/>
      <c r="D20" s="84">
        <f t="shared" ref="D20:N20" si="4">D13+D19</f>
        <v>30</v>
      </c>
      <c r="E20" s="7">
        <f t="shared" si="4"/>
        <v>19</v>
      </c>
      <c r="F20" s="87">
        <f t="shared" si="4"/>
        <v>24</v>
      </c>
      <c r="G20" s="7">
        <f t="shared" si="4"/>
        <v>40</v>
      </c>
      <c r="H20" s="87">
        <f t="shared" si="4"/>
        <v>26</v>
      </c>
      <c r="I20" s="84">
        <f t="shared" si="4"/>
        <v>35</v>
      </c>
      <c r="J20" s="83">
        <f t="shared" si="4"/>
        <v>39</v>
      </c>
      <c r="K20" s="83">
        <f t="shared" si="4"/>
        <v>25</v>
      </c>
      <c r="L20" s="83">
        <f t="shared" si="4"/>
        <v>14</v>
      </c>
      <c r="M20" s="83">
        <f t="shared" si="4"/>
        <v>19</v>
      </c>
      <c r="N20" s="83">
        <f t="shared" si="4"/>
        <v>41</v>
      </c>
      <c r="O20" s="13">
        <f>SUM(D20:N20)</f>
        <v>312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55" priority="3" operator="lessThan">
      <formula>4</formula>
    </cfRule>
    <cfRule type="cellIs" dxfId="154" priority="4" operator="greaterThan">
      <formula>3</formula>
    </cfRule>
  </conditionalFormatting>
  <conditionalFormatting sqref="O3">
    <cfRule type="containsText" dxfId="153" priority="1" operator="containsText" text="WRONG">
      <formula>NOT(ISERROR(SEARCH("WRONG",O3)))</formula>
    </cfRule>
    <cfRule type="containsText" dxfId="15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55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Peter Torp</v>
      </c>
      <c r="D3" s="144" t="s">
        <v>34</v>
      </c>
      <c r="E3" s="139"/>
      <c r="F3" s="47">
        <f>VLOOKUP(C2,Ranking!D6:H67,5,FALSE)</f>
        <v>29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1</v>
      </c>
      <c r="C7" s="79" t="s">
        <v>55</v>
      </c>
      <c r="D7" s="51">
        <f>VLOOKUP($C7,Points!$B$2:C$47,D$6+1,FALSE)</f>
        <v>0</v>
      </c>
      <c r="E7" s="51">
        <f>VLOOKUP($C7,Points!$B$2:D$47,E$6+1,FALSE)</f>
        <v>0</v>
      </c>
      <c r="F7" s="51">
        <f>VLOOKUP($C7,Points!$B$2:E$47,F$6+1,FALSE)</f>
        <v>0</v>
      </c>
      <c r="G7" s="51">
        <f>VLOOKUP($C7,Points!$B$2:F$47,G$6+1,FALSE)</f>
        <v>5</v>
      </c>
      <c r="H7" s="51">
        <f>VLOOKUP($C7,Points!$B$2:G$47,H$6+1,FALSE)</f>
        <v>0</v>
      </c>
      <c r="I7" s="51">
        <f>VLOOKUP($C7,Points!$B$2:H$47,I$6+1,FALSE)</f>
        <v>0</v>
      </c>
      <c r="J7" s="51">
        <f>VLOOKUP($C7,Points!$B$2:I$47,J$6+1,FALSE)</f>
        <v>6</v>
      </c>
      <c r="K7" s="51">
        <f>VLOOKUP($C7,Points!$B$2:J$47,K$6+1,FALSE)</f>
        <v>0</v>
      </c>
      <c r="L7" s="51">
        <f>VLOOKUP($C7,Points!$B$2:K$47,L$6+1,FALSE)</f>
        <v>0</v>
      </c>
      <c r="M7" s="51">
        <f>VLOOKUP($C7,Points!$B$2:L$47,M$6+1,FALSE)</f>
        <v>2</v>
      </c>
      <c r="N7" s="51">
        <f>VLOOKUP($C7,Points!$B$2:M$47,N$6+1,FALSE)</f>
        <v>6</v>
      </c>
      <c r="O7" s="12">
        <f>SUM(D7:N7)</f>
        <v>19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56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2</v>
      </c>
      <c r="G8" s="51">
        <f>VLOOKUP($C8,Points!$B$2:F$47,G$6+1,FALSE)</f>
        <v>1</v>
      </c>
      <c r="H8" s="51">
        <f>VLOOKUP($C8,Points!$B$2:G$47,H$6+1,FALSE)</f>
        <v>0</v>
      </c>
      <c r="I8" s="51">
        <f>VLOOKUP($C8,Points!$B$2:H$47,I$6+1,FALSE)</f>
        <v>0</v>
      </c>
      <c r="J8" s="51">
        <f>VLOOKUP($C8,Points!$B$2:I$47,J$6+1,FALSE)</f>
        <v>0</v>
      </c>
      <c r="K8" s="51">
        <f>VLOOKUP($C8,Points!$B$2:J$47,K$6+1,FALSE)</f>
        <v>0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12</v>
      </c>
      <c r="O8" s="12">
        <f t="shared" ref="O8:O12" si="0">SUM(D8:N8)</f>
        <v>21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46</v>
      </c>
      <c r="D9" s="51">
        <f>VLOOKUP($C9,Points!$B$2:C$47,D$6+1,FALSE)</f>
        <v>3</v>
      </c>
      <c r="E9" s="51">
        <f>VLOOKUP($C9,Points!$B$2:D$47,E$6+1,FALSE)</f>
        <v>5</v>
      </c>
      <c r="F9" s="51">
        <f>VLOOKUP($C9,Points!$B$2:E$47,F$6+1,FALSE)</f>
        <v>0</v>
      </c>
      <c r="G9" s="51">
        <f>VLOOKUP($C9,Points!$B$2:F$47,G$6+1,FALSE)</f>
        <v>2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1</v>
      </c>
      <c r="K9" s="51">
        <f>VLOOKUP($C9,Points!$B$2:J$47,K$6+1,FALSE)</f>
        <v>3</v>
      </c>
      <c r="L9" s="51">
        <f>VLOOKUP($C9,Points!$B$2:K$47,L$6+1,FALSE)</f>
        <v>4</v>
      </c>
      <c r="M9" s="51">
        <f>VLOOKUP($C9,Points!$B$2:L$47,M$6+1,FALSE)</f>
        <v>0</v>
      </c>
      <c r="N9" s="51">
        <f>VLOOKUP($C9,Points!$B$2:M$47,N$6+1,FALSE)</f>
        <v>2</v>
      </c>
      <c r="O9" s="12">
        <f t="shared" si="0"/>
        <v>32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1</v>
      </c>
      <c r="C10" s="8" t="s">
        <v>35</v>
      </c>
      <c r="D10" s="51">
        <f>VLOOKUP($C10,Points!$B$2:C$47,D$6+1,FALSE)</f>
        <v>3</v>
      </c>
      <c r="E10" s="51">
        <f>VLOOKUP($C10,Points!$B$2:D$47,E$6+1,FALSE)</f>
        <v>4</v>
      </c>
      <c r="F10" s="51">
        <f>VLOOKUP($C10,Points!$B$2:E$47,F$6+1,FALSE)</f>
        <v>6</v>
      </c>
      <c r="G10" s="51">
        <f>VLOOKUP($C10,Points!$B$2:F$47,G$6+1,FALSE)</f>
        <v>6</v>
      </c>
      <c r="H10" s="51">
        <f>VLOOKUP($C10,Points!$B$2:G$47,H$6+1,FALSE)</f>
        <v>6</v>
      </c>
      <c r="I10" s="51">
        <f>VLOOKUP($C10,Points!$B$2:H$47,I$6+1,FALSE)</f>
        <v>6</v>
      </c>
      <c r="J10" s="51">
        <f>VLOOKUP($C10,Points!$B$2:I$47,J$6+1,FALSE)</f>
        <v>6</v>
      </c>
      <c r="K10" s="51">
        <f>VLOOKUP($C10,Points!$B$2:J$47,K$6+1,FALSE)</f>
        <v>6</v>
      </c>
      <c r="L10" s="51">
        <f>VLOOKUP($C10,Points!$B$2:K$47,L$6+1,FALSE)</f>
        <v>2</v>
      </c>
      <c r="M10" s="51">
        <f>VLOOKUP($C10,Points!$B$2:L$47,M$6+1,FALSE)</f>
        <v>3</v>
      </c>
      <c r="N10" s="51">
        <f>VLOOKUP($C10,Points!$B$2:M$47,N$6+1,FALSE)</f>
        <v>4</v>
      </c>
      <c r="O10" s="12">
        <f t="shared" si="0"/>
        <v>52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41</v>
      </c>
      <c r="D12" s="51">
        <f>VLOOKUP($C12,Points!$B$2:C$47,D$6+1,FALSE)</f>
        <v>2</v>
      </c>
      <c r="E12" s="51">
        <f>VLOOKUP($C12,Points!$B$2:D$47,E$6+1,FALSE)</f>
        <v>3</v>
      </c>
      <c r="F12" s="51">
        <f>VLOOKUP($C12,Points!$B$2:E$47,F$6+1,FALSE)</f>
        <v>5</v>
      </c>
      <c r="G12" s="51">
        <f>VLOOKUP($C12,Points!$B$2:F$47,G$6+1,FALSE)</f>
        <v>0</v>
      </c>
      <c r="H12" s="51">
        <f>VLOOKUP($C12,Points!$B$2:G$47,H$6+1,FALSE)</f>
        <v>6</v>
      </c>
      <c r="I12" s="51">
        <f>VLOOKUP($C12,Points!$B$2:H$47,I$6+1,FALSE)</f>
        <v>6</v>
      </c>
      <c r="J12" s="51">
        <f>VLOOKUP($C12,Points!$B$2:I$47,J$6+1,FALSE)</f>
        <v>3</v>
      </c>
      <c r="K12" s="51">
        <f>VLOOKUP($C12,Points!$B$2:J$47,K$6+1,FALSE)</f>
        <v>6</v>
      </c>
      <c r="L12" s="51">
        <f>VLOOKUP($C12,Points!$B$2:K$47,L$6+1,FALSE)</f>
        <v>5</v>
      </c>
      <c r="M12" s="51">
        <f>VLOOKUP($C12,Points!$B$2:L$47,M$6+1,FALSE)</f>
        <v>4</v>
      </c>
      <c r="N12" s="51">
        <f>VLOOKUP($C12,Points!$B$2:M$47,N$6+1,FALSE)</f>
        <v>3</v>
      </c>
      <c r="O12" s="12">
        <f t="shared" si="0"/>
        <v>43</v>
      </c>
    </row>
    <row r="13" spans="1:15" x14ac:dyDescent="0.3">
      <c r="A13" s="23"/>
      <c r="B13" s="23"/>
      <c r="C13" s="52" t="s">
        <v>11</v>
      </c>
      <c r="D13" s="37">
        <f>SUM(D7:D12)</f>
        <v>20</v>
      </c>
      <c r="E13" s="37">
        <f t="shared" ref="E13:N13" si="1">SUM(E7:E12)</f>
        <v>15</v>
      </c>
      <c r="F13" s="37">
        <f t="shared" si="1"/>
        <v>19</v>
      </c>
      <c r="G13" s="37">
        <f t="shared" si="1"/>
        <v>17</v>
      </c>
      <c r="H13" s="37">
        <f t="shared" si="1"/>
        <v>18</v>
      </c>
      <c r="I13" s="37">
        <f t="shared" si="1"/>
        <v>22</v>
      </c>
      <c r="J13" s="37">
        <f t="shared" si="1"/>
        <v>16</v>
      </c>
      <c r="K13" s="37">
        <f t="shared" si="1"/>
        <v>19</v>
      </c>
      <c r="L13" s="37">
        <f t="shared" si="1"/>
        <v>11</v>
      </c>
      <c r="M13" s="37">
        <f t="shared" si="1"/>
        <v>9</v>
      </c>
      <c r="N13" s="37">
        <f t="shared" si="1"/>
        <v>27</v>
      </c>
      <c r="O13" s="14">
        <f>SUM(D13:I13)</f>
        <v>111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62</v>
      </c>
      <c r="D15" s="50">
        <f>VLOOKUP($C15,Points!$B$2:C$47,D$6+1,FALSE)</f>
        <v>3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1</v>
      </c>
      <c r="N15" s="54">
        <f>VLOOKUP($C15,Points!$B$2:M$47,N$6+1,FALSE)</f>
        <v>0</v>
      </c>
      <c r="O15" s="86">
        <f>SUM(D15:N15)</f>
        <v>31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58</v>
      </c>
      <c r="D16" s="50">
        <f>VLOOKUP($C16,Points!$B$2:C$47,D$6+1,FALSE)</f>
        <v>1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5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0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6</v>
      </c>
      <c r="O16" s="86">
        <f t="shared" ref="O16:O19" si="2">SUM(D16:N16)</f>
        <v>40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86">
        <f t="shared" si="2"/>
        <v>16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4</v>
      </c>
      <c r="O18" s="86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8</v>
      </c>
      <c r="E19" s="48">
        <f t="shared" ref="E19:N19" si="3">SUM(E15:E18)</f>
        <v>8</v>
      </c>
      <c r="F19" s="48">
        <f t="shared" si="3"/>
        <v>9</v>
      </c>
      <c r="G19" s="48">
        <f t="shared" si="3"/>
        <v>18</v>
      </c>
      <c r="H19" s="48">
        <f t="shared" si="3"/>
        <v>16</v>
      </c>
      <c r="I19" s="48">
        <f t="shared" si="3"/>
        <v>17</v>
      </c>
      <c r="J19" s="48">
        <f t="shared" si="3"/>
        <v>8</v>
      </c>
      <c r="K19" s="48">
        <f t="shared" si="3"/>
        <v>9</v>
      </c>
      <c r="L19" s="48">
        <f t="shared" si="3"/>
        <v>1</v>
      </c>
      <c r="M19" s="48">
        <f t="shared" si="3"/>
        <v>3</v>
      </c>
      <c r="N19" s="12">
        <f t="shared" si="3"/>
        <v>16</v>
      </c>
      <c r="O19" s="86">
        <f t="shared" si="2"/>
        <v>113</v>
      </c>
    </row>
    <row r="20" spans="1:18" ht="15" thickBot="1" x14ac:dyDescent="0.35">
      <c r="A20" s="23"/>
      <c r="D20" s="84">
        <f t="shared" ref="D20:N20" si="4">D13+D19</f>
        <v>28</v>
      </c>
      <c r="E20" s="7">
        <f t="shared" si="4"/>
        <v>23</v>
      </c>
      <c r="F20" s="87">
        <f t="shared" si="4"/>
        <v>28</v>
      </c>
      <c r="G20" s="7">
        <f t="shared" si="4"/>
        <v>35</v>
      </c>
      <c r="H20" s="87">
        <f t="shared" si="4"/>
        <v>34</v>
      </c>
      <c r="I20" s="84">
        <f t="shared" si="4"/>
        <v>39</v>
      </c>
      <c r="J20" s="83">
        <f t="shared" si="4"/>
        <v>24</v>
      </c>
      <c r="K20" s="83">
        <f t="shared" si="4"/>
        <v>28</v>
      </c>
      <c r="L20" s="83">
        <f t="shared" si="4"/>
        <v>12</v>
      </c>
      <c r="M20" s="83">
        <f t="shared" si="4"/>
        <v>12</v>
      </c>
      <c r="N20" s="83">
        <f t="shared" si="4"/>
        <v>43</v>
      </c>
      <c r="O20" s="13">
        <f>SUM(D20:N20)</f>
        <v>306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51" priority="3" operator="lessThan">
      <formula>4</formula>
    </cfRule>
    <cfRule type="cellIs" dxfId="150" priority="4" operator="greaterThan">
      <formula>3</formula>
    </cfRule>
  </conditionalFormatting>
  <conditionalFormatting sqref="O3">
    <cfRule type="containsText" dxfId="149" priority="1" operator="containsText" text="WRONG">
      <formula>NOT(ISERROR(SEARCH("WRONG",O3)))</formula>
    </cfRule>
    <cfRule type="containsText" dxfId="14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Q63"/>
  <sheetViews>
    <sheetView showGridLines="0" zoomScale="75" zoomScaleNormal="75" workbookViewId="0">
      <selection activeCell="I5" sqref="I5"/>
    </sheetView>
  </sheetViews>
  <sheetFormatPr defaultRowHeight="14.4" x14ac:dyDescent="0.3"/>
  <cols>
    <col min="2" max="2" width="27.44140625" bestFit="1" customWidth="1"/>
    <col min="3" max="3" width="9.109375" customWidth="1"/>
    <col min="17" max="17" width="23.44140625" bestFit="1" customWidth="1"/>
  </cols>
  <sheetData>
    <row r="2" spans="2:17" x14ac:dyDescent="0.3">
      <c r="Q2" t="s">
        <v>96</v>
      </c>
    </row>
    <row r="3" spans="2:17" x14ac:dyDescent="0.3">
      <c r="B3" s="7" t="s">
        <v>8</v>
      </c>
      <c r="C3" s="10" t="s">
        <v>39</v>
      </c>
      <c r="Q3" t="s">
        <v>2</v>
      </c>
    </row>
    <row r="4" spans="2:17" ht="18" x14ac:dyDescent="0.35">
      <c r="B4" s="124" t="s">
        <v>5</v>
      </c>
      <c r="C4" s="121">
        <f t="shared" ref="C4:C39" ca="1" si="0">SUMPRODUCT(COUNTIF(INDIRECT("'"&amp;$Q$3:$Q$63&amp;"'!C7:C18"),B4))</f>
        <v>45</v>
      </c>
      <c r="Q4" t="s">
        <v>72</v>
      </c>
    </row>
    <row r="5" spans="2:17" ht="18" x14ac:dyDescent="0.35">
      <c r="B5" s="8" t="s">
        <v>63</v>
      </c>
      <c r="C5" s="122">
        <f t="shared" ca="1" si="0"/>
        <v>41</v>
      </c>
      <c r="H5" t="s">
        <v>32</v>
      </c>
      <c r="I5" s="24" t="s">
        <v>29</v>
      </c>
      <c r="Q5" t="s">
        <v>73</v>
      </c>
    </row>
    <row r="6" spans="2:17" ht="18" x14ac:dyDescent="0.35">
      <c r="B6" s="8" t="s">
        <v>41</v>
      </c>
      <c r="C6" s="122">
        <f t="shared" ca="1" si="0"/>
        <v>38</v>
      </c>
      <c r="Q6" t="s">
        <v>79</v>
      </c>
    </row>
    <row r="7" spans="2:17" ht="18" x14ac:dyDescent="0.35">
      <c r="B7" s="8" t="s">
        <v>35</v>
      </c>
      <c r="C7" s="122">
        <f t="shared" ca="1" si="0"/>
        <v>38</v>
      </c>
      <c r="Q7" t="s">
        <v>110</v>
      </c>
    </row>
    <row r="8" spans="2:17" ht="18" x14ac:dyDescent="0.35">
      <c r="B8" s="8" t="s">
        <v>62</v>
      </c>
      <c r="C8" s="122">
        <f t="shared" ca="1" si="0"/>
        <v>35</v>
      </c>
      <c r="Q8" t="s">
        <v>78</v>
      </c>
    </row>
    <row r="9" spans="2:17" ht="18" x14ac:dyDescent="0.35">
      <c r="B9" s="8" t="s">
        <v>53</v>
      </c>
      <c r="C9" s="122">
        <f t="shared" ca="1" si="0"/>
        <v>30</v>
      </c>
      <c r="Q9" t="s">
        <v>46</v>
      </c>
    </row>
    <row r="10" spans="2:17" ht="18" x14ac:dyDescent="0.35">
      <c r="B10" s="8" t="s">
        <v>37</v>
      </c>
      <c r="C10" s="122">
        <f t="shared" ca="1" si="0"/>
        <v>28</v>
      </c>
      <c r="Q10" t="s">
        <v>54</v>
      </c>
    </row>
    <row r="11" spans="2:17" ht="18" x14ac:dyDescent="0.35">
      <c r="B11" s="8" t="s">
        <v>44</v>
      </c>
      <c r="C11" s="122">
        <f t="shared" ca="1" si="0"/>
        <v>27</v>
      </c>
      <c r="Q11" t="s">
        <v>40</v>
      </c>
    </row>
    <row r="12" spans="2:17" ht="18" x14ac:dyDescent="0.35">
      <c r="B12" s="8" t="s">
        <v>59</v>
      </c>
      <c r="C12" s="122">
        <f t="shared" ca="1" si="0"/>
        <v>27</v>
      </c>
      <c r="Q12" t="s">
        <v>77</v>
      </c>
    </row>
    <row r="13" spans="2:17" ht="18" x14ac:dyDescent="0.35">
      <c r="B13" s="8" t="s">
        <v>66</v>
      </c>
      <c r="C13" s="122">
        <f t="shared" ca="1" si="0"/>
        <v>27</v>
      </c>
      <c r="Q13" t="s">
        <v>45</v>
      </c>
    </row>
    <row r="14" spans="2:17" ht="18" x14ac:dyDescent="0.35">
      <c r="B14" s="8" t="s">
        <v>56</v>
      </c>
      <c r="C14" s="122">
        <f t="shared" ca="1" si="0"/>
        <v>26</v>
      </c>
      <c r="Q14" t="s">
        <v>7</v>
      </c>
    </row>
    <row r="15" spans="2:17" ht="18" x14ac:dyDescent="0.35">
      <c r="B15" s="8" t="s">
        <v>14</v>
      </c>
      <c r="C15" s="122">
        <f t="shared" ca="1" si="0"/>
        <v>25</v>
      </c>
      <c r="Q15" t="s">
        <v>60</v>
      </c>
    </row>
    <row r="16" spans="2:17" ht="18" x14ac:dyDescent="0.35">
      <c r="B16" s="8" t="s">
        <v>49</v>
      </c>
      <c r="C16" s="122">
        <f t="shared" ca="1" si="0"/>
        <v>20</v>
      </c>
      <c r="Q16" t="s">
        <v>52</v>
      </c>
    </row>
    <row r="17" spans="2:17" ht="18" x14ac:dyDescent="0.35">
      <c r="B17" s="8" t="s">
        <v>36</v>
      </c>
      <c r="C17" s="122">
        <f t="shared" ca="1" si="0"/>
        <v>18</v>
      </c>
      <c r="Q17" t="s">
        <v>59</v>
      </c>
    </row>
    <row r="18" spans="2:17" ht="18" x14ac:dyDescent="0.35">
      <c r="B18" s="8" t="s">
        <v>46</v>
      </c>
      <c r="C18" s="122">
        <f t="shared" ca="1" si="0"/>
        <v>17</v>
      </c>
      <c r="Q18" t="s">
        <v>44</v>
      </c>
    </row>
    <row r="19" spans="2:17" ht="18" x14ac:dyDescent="0.35">
      <c r="B19" s="8" t="s">
        <v>58</v>
      </c>
      <c r="C19" s="122">
        <f t="shared" ca="1" si="0"/>
        <v>17</v>
      </c>
      <c r="Q19" t="s">
        <v>63</v>
      </c>
    </row>
    <row r="20" spans="2:17" ht="18" x14ac:dyDescent="0.35">
      <c r="B20" s="8" t="s">
        <v>65</v>
      </c>
      <c r="C20" s="122">
        <f t="shared" ca="1" si="0"/>
        <v>16</v>
      </c>
      <c r="Q20" t="s">
        <v>65</v>
      </c>
    </row>
    <row r="21" spans="2:17" ht="18" x14ac:dyDescent="0.35">
      <c r="B21" s="8" t="s">
        <v>61</v>
      </c>
      <c r="C21" s="122">
        <f t="shared" ca="1" si="0"/>
        <v>15</v>
      </c>
      <c r="Q21" t="s">
        <v>35</v>
      </c>
    </row>
    <row r="22" spans="2:17" ht="18" x14ac:dyDescent="0.35">
      <c r="B22" s="8" t="s">
        <v>60</v>
      </c>
      <c r="C22" s="122">
        <f t="shared" ca="1" si="0"/>
        <v>14</v>
      </c>
      <c r="Q22" t="s">
        <v>71</v>
      </c>
    </row>
    <row r="23" spans="2:17" ht="18" x14ac:dyDescent="0.35">
      <c r="B23" s="8" t="s">
        <v>0</v>
      </c>
      <c r="C23" s="122">
        <f t="shared" ca="1" si="0"/>
        <v>14</v>
      </c>
      <c r="Q23" t="s">
        <v>74</v>
      </c>
    </row>
    <row r="24" spans="2:17" ht="18" x14ac:dyDescent="0.35">
      <c r="B24" s="8" t="s">
        <v>52</v>
      </c>
      <c r="C24" s="122">
        <f t="shared" ca="1" si="0"/>
        <v>13</v>
      </c>
      <c r="Q24" t="s">
        <v>62</v>
      </c>
    </row>
    <row r="25" spans="2:17" ht="18" x14ac:dyDescent="0.35">
      <c r="B25" s="8" t="s">
        <v>54</v>
      </c>
      <c r="C25" s="122">
        <f t="shared" ca="1" si="0"/>
        <v>12</v>
      </c>
      <c r="Q25" t="s">
        <v>75</v>
      </c>
    </row>
    <row r="26" spans="2:17" ht="18" x14ac:dyDescent="0.35">
      <c r="B26" s="8" t="s">
        <v>57</v>
      </c>
      <c r="C26" s="122">
        <f t="shared" ca="1" si="0"/>
        <v>12</v>
      </c>
      <c r="Q26" t="s">
        <v>70</v>
      </c>
    </row>
    <row r="27" spans="2:17" ht="18" x14ac:dyDescent="0.35">
      <c r="B27" s="8" t="s">
        <v>50</v>
      </c>
      <c r="C27" s="122">
        <f t="shared" ca="1" si="0"/>
        <v>9</v>
      </c>
      <c r="Q27" t="s">
        <v>5</v>
      </c>
    </row>
    <row r="28" spans="2:17" ht="18" x14ac:dyDescent="0.35">
      <c r="B28" s="8" t="s">
        <v>7</v>
      </c>
      <c r="C28" s="122">
        <f t="shared" ca="1" si="0"/>
        <v>8</v>
      </c>
      <c r="Q28" t="s">
        <v>1</v>
      </c>
    </row>
    <row r="29" spans="2:17" ht="18" x14ac:dyDescent="0.35">
      <c r="B29" s="8" t="s">
        <v>43</v>
      </c>
      <c r="C29" s="122">
        <f t="shared" ca="1" si="0"/>
        <v>8</v>
      </c>
      <c r="Q29" t="s">
        <v>84</v>
      </c>
    </row>
    <row r="30" spans="2:17" ht="18" x14ac:dyDescent="0.35">
      <c r="B30" s="8" t="s">
        <v>2</v>
      </c>
      <c r="C30" s="122">
        <f t="shared" ca="1" si="0"/>
        <v>6</v>
      </c>
      <c r="Q30" t="s">
        <v>95</v>
      </c>
    </row>
    <row r="31" spans="2:17" ht="18" x14ac:dyDescent="0.35">
      <c r="B31" s="8" t="s">
        <v>84</v>
      </c>
      <c r="C31" s="122">
        <f t="shared" ca="1" si="0"/>
        <v>5</v>
      </c>
      <c r="Q31" t="s">
        <v>94</v>
      </c>
    </row>
    <row r="32" spans="2:17" ht="18" x14ac:dyDescent="0.35">
      <c r="B32" s="8" t="s">
        <v>1</v>
      </c>
      <c r="C32" s="122">
        <f t="shared" ca="1" si="0"/>
        <v>5</v>
      </c>
      <c r="Q32" t="s">
        <v>93</v>
      </c>
    </row>
    <row r="33" spans="2:17" ht="18" x14ac:dyDescent="0.35">
      <c r="B33" s="8" t="s">
        <v>45</v>
      </c>
      <c r="C33" s="122">
        <f t="shared" ca="1" si="0"/>
        <v>4</v>
      </c>
      <c r="Q33" t="s">
        <v>56</v>
      </c>
    </row>
    <row r="34" spans="2:17" ht="18" x14ac:dyDescent="0.35">
      <c r="B34" s="8" t="s">
        <v>47</v>
      </c>
      <c r="C34" s="122">
        <f t="shared" ca="1" si="0"/>
        <v>3</v>
      </c>
      <c r="Q34" t="s">
        <v>92</v>
      </c>
    </row>
    <row r="35" spans="2:17" ht="18" x14ac:dyDescent="0.35">
      <c r="B35" s="8" t="s">
        <v>40</v>
      </c>
      <c r="C35" s="122">
        <f t="shared" ca="1" si="0"/>
        <v>2</v>
      </c>
      <c r="Q35" t="s">
        <v>53</v>
      </c>
    </row>
    <row r="36" spans="2:17" ht="18" x14ac:dyDescent="0.35">
      <c r="B36" s="8" t="s">
        <v>42</v>
      </c>
      <c r="C36" s="122">
        <f t="shared" ca="1" si="0"/>
        <v>2</v>
      </c>
      <c r="Q36" t="s">
        <v>91</v>
      </c>
    </row>
    <row r="37" spans="2:17" ht="18" x14ac:dyDescent="0.35">
      <c r="B37" s="8" t="s">
        <v>51</v>
      </c>
      <c r="C37" s="122">
        <f t="shared" ca="1" si="0"/>
        <v>1</v>
      </c>
      <c r="Q37" t="s">
        <v>36</v>
      </c>
    </row>
    <row r="38" spans="2:17" ht="18" x14ac:dyDescent="0.35">
      <c r="B38" s="8" t="s">
        <v>55</v>
      </c>
      <c r="C38" s="122">
        <f t="shared" ca="1" si="0"/>
        <v>1</v>
      </c>
      <c r="Q38" t="s">
        <v>55</v>
      </c>
    </row>
    <row r="39" spans="2:17" ht="18" x14ac:dyDescent="0.35">
      <c r="B39" s="9" t="s">
        <v>48</v>
      </c>
      <c r="C39" s="123">
        <f t="shared" ca="1" si="0"/>
        <v>1</v>
      </c>
      <c r="Q39" t="s">
        <v>37</v>
      </c>
    </row>
    <row r="40" spans="2:17" ht="18" x14ac:dyDescent="0.35">
      <c r="B40" s="93"/>
      <c r="C40" s="114"/>
      <c r="Q40" t="s">
        <v>42</v>
      </c>
    </row>
    <row r="41" spans="2:17" x14ac:dyDescent="0.3">
      <c r="Q41" t="s">
        <v>89</v>
      </c>
    </row>
    <row r="42" spans="2:17" x14ac:dyDescent="0.3">
      <c r="Q42" t="s">
        <v>43</v>
      </c>
    </row>
    <row r="43" spans="2:17" x14ac:dyDescent="0.3">
      <c r="Q43" t="s">
        <v>82</v>
      </c>
    </row>
    <row r="44" spans="2:17" x14ac:dyDescent="0.3">
      <c r="Q44" t="s">
        <v>88</v>
      </c>
    </row>
    <row r="45" spans="2:17" x14ac:dyDescent="0.3">
      <c r="Q45" t="s">
        <v>87</v>
      </c>
    </row>
    <row r="46" spans="2:17" x14ac:dyDescent="0.3">
      <c r="Q46" t="s">
        <v>86</v>
      </c>
    </row>
    <row r="47" spans="2:17" x14ac:dyDescent="0.3">
      <c r="Q47" t="s">
        <v>83</v>
      </c>
    </row>
    <row r="48" spans="2:17" x14ac:dyDescent="0.3">
      <c r="Q48" t="s">
        <v>81</v>
      </c>
    </row>
    <row r="49" spans="17:17" x14ac:dyDescent="0.3">
      <c r="Q49" t="s">
        <v>85</v>
      </c>
    </row>
    <row r="50" spans="17:17" x14ac:dyDescent="0.3">
      <c r="Q50" t="s">
        <v>58</v>
      </c>
    </row>
    <row r="51" spans="17:17" x14ac:dyDescent="0.3">
      <c r="Q51" s="89" t="s">
        <v>97</v>
      </c>
    </row>
    <row r="52" spans="17:17" x14ac:dyDescent="0.3">
      <c r="Q52" s="89" t="s">
        <v>99</v>
      </c>
    </row>
    <row r="53" spans="17:17" x14ac:dyDescent="0.3">
      <c r="Q53" s="89" t="s">
        <v>100</v>
      </c>
    </row>
    <row r="54" spans="17:17" x14ac:dyDescent="0.3">
      <c r="Q54" s="89" t="s">
        <v>101</v>
      </c>
    </row>
    <row r="55" spans="17:17" x14ac:dyDescent="0.3">
      <c r="Q55" s="89" t="s">
        <v>102</v>
      </c>
    </row>
    <row r="56" spans="17:17" x14ac:dyDescent="0.3">
      <c r="Q56" s="89" t="s">
        <v>66</v>
      </c>
    </row>
    <row r="57" spans="17:17" x14ac:dyDescent="0.3">
      <c r="Q57" s="89" t="s">
        <v>103</v>
      </c>
    </row>
    <row r="58" spans="17:17" x14ac:dyDescent="0.3">
      <c r="Q58" s="89" t="s">
        <v>104</v>
      </c>
    </row>
    <row r="59" spans="17:17" x14ac:dyDescent="0.3">
      <c r="Q59" s="89" t="s">
        <v>14</v>
      </c>
    </row>
    <row r="60" spans="17:17" x14ac:dyDescent="0.3">
      <c r="Q60" t="s">
        <v>105</v>
      </c>
    </row>
    <row r="61" spans="17:17" x14ac:dyDescent="0.3">
      <c r="Q61" t="s">
        <v>49</v>
      </c>
    </row>
    <row r="62" spans="17:17" x14ac:dyDescent="0.3">
      <c r="Q62" t="s">
        <v>108</v>
      </c>
    </row>
    <row r="63" spans="17:17" x14ac:dyDescent="0.3">
      <c r="Q63" t="s">
        <v>107</v>
      </c>
    </row>
  </sheetData>
  <sortState ref="B4:C39">
    <sortCondition descending="1" ref="C4"/>
  </sortState>
  <hyperlinks>
    <hyperlink ref="I5" location="Menu!A1" display="MENU"/>
    <hyperlink ref="Q59" location="'Sebastian Hejrskov'!A1" display="'Sebastian Hejrskov'!A1"/>
    <hyperlink ref="Q58" location="'Casper Hincheli'!A1" display="'Casper Hincheli'!A1"/>
    <hyperlink ref="Q57" location="'Charlotte Kongshammer'!A1" display="'Charlotte Kongshammer'!A1"/>
    <hyperlink ref="Q56" location="'Mathilde Kongshammer'!A1" display="'Mathilde Kongshammer'!A1"/>
    <hyperlink ref="Q55" location="'Philip Hey'!A1" display="'Philip Hey'!A1"/>
    <hyperlink ref="Q54" location="'Morten Olsen'!A1" display="'Morten Olsen'!A1"/>
    <hyperlink ref="Q53" location="'Simon Olsen'!A1" display="'Simon Olsen'!A1"/>
    <hyperlink ref="Q52" location="'Per Brask'!A1" display="'Per Brask'!A1"/>
    <hyperlink ref="Q51" location="'Morten Munch'!A1" display="'Morten Munch'!A1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37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Johan Hede</v>
      </c>
      <c r="D3" s="144" t="s">
        <v>34</v>
      </c>
      <c r="E3" s="139"/>
      <c r="F3" s="47">
        <f>VLOOKUP(C2,Ranking!D6:H67,5,FALSE)</f>
        <v>44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4</v>
      </c>
      <c r="O7" s="12">
        <f>SUM(D7:N7)</f>
        <v>52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51</v>
      </c>
      <c r="D8" s="51">
        <f>VLOOKUP($C8,Points!$B$2:C$47,D$6+1,FALSE)</f>
        <v>0</v>
      </c>
      <c r="E8" s="51">
        <f>VLOOKUP($C8,Points!$B$2:D$47,E$6+1,FALSE)</f>
        <v>0</v>
      </c>
      <c r="F8" s="51">
        <f>VLOOKUP($C8,Points!$B$2:E$47,F$6+1,FALSE)</f>
        <v>0</v>
      </c>
      <c r="G8" s="51">
        <f>VLOOKUP($C8,Points!$B$2:F$47,G$6+1,FALSE)</f>
        <v>0</v>
      </c>
      <c r="H8" s="51">
        <f>VLOOKUP($C8,Points!$B$2:G$47,H$6+1,FALSE)</f>
        <v>0</v>
      </c>
      <c r="I8" s="51">
        <f>VLOOKUP($C8,Points!$B$2:H$47,I$6+1,FALSE)</f>
        <v>0</v>
      </c>
      <c r="J8" s="51">
        <f>VLOOKUP($C8,Points!$B$2:I$47,J$6+1,FALSE)</f>
        <v>6</v>
      </c>
      <c r="K8" s="51">
        <f>VLOOKUP($C8,Points!$B$2:J$47,K$6+1,FALSE)</f>
        <v>0</v>
      </c>
      <c r="L8" s="51">
        <f>VLOOKUP($C8,Points!$B$2:K$47,L$6+1,FALSE)</f>
        <v>2</v>
      </c>
      <c r="M8" s="51">
        <f>VLOOKUP($C8,Points!$B$2:L$47,M$6+1,FALSE)</f>
        <v>0</v>
      </c>
      <c r="N8" s="51">
        <f>VLOOKUP($C8,Points!$B$2:M$47,N$6+1,FALSE)</f>
        <v>0</v>
      </c>
      <c r="O8" s="12">
        <f t="shared" ref="O8:O12" si="0">SUM(D8:N8)</f>
        <v>8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42</v>
      </c>
      <c r="D9" s="51">
        <f>VLOOKUP($C9,Points!$B$2:C$47,D$6+1,FALSE)</f>
        <v>1</v>
      </c>
      <c r="E9" s="51">
        <f>VLOOKUP($C9,Points!$B$2:D$47,E$6+1,FALSE)</f>
        <v>1</v>
      </c>
      <c r="F9" s="51">
        <f>VLOOKUP($C9,Points!$B$2:E$47,F$6+1,FALSE)</f>
        <v>0</v>
      </c>
      <c r="G9" s="51">
        <f>VLOOKUP($C9,Points!$B$2:F$47,G$6+1,FALSE)</f>
        <v>0</v>
      </c>
      <c r="H9" s="51">
        <f>VLOOKUP($C9,Points!$B$2:G$47,H$6+1,FALSE)</f>
        <v>0</v>
      </c>
      <c r="I9" s="51">
        <f>VLOOKUP($C9,Points!$B$2:H$47,I$6+1,FALSE)</f>
        <v>5</v>
      </c>
      <c r="J9" s="51">
        <f>VLOOKUP($C9,Points!$B$2:I$47,J$6+1,FALSE)</f>
        <v>6</v>
      </c>
      <c r="K9" s="51">
        <f>VLOOKUP($C9,Points!$B$2:J$47,K$6+1,FALSE)</f>
        <v>4</v>
      </c>
      <c r="L9" s="51">
        <f>VLOOKUP($C9,Points!$B$2:K$47,L$6+1,FALSE)</f>
        <v>1</v>
      </c>
      <c r="M9" s="51">
        <f>VLOOKUP($C9,Points!$B$2:L$47,M$6+1,FALSE)</f>
        <v>4</v>
      </c>
      <c r="N9" s="51">
        <f>VLOOKUP($C9,Points!$B$2:M$47,N$6+1,FALSE)</f>
        <v>6</v>
      </c>
      <c r="O9" s="12">
        <f t="shared" si="0"/>
        <v>28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1">
        <f>VLOOKUP($C10,Points!$B$2:C$47,D$6+1,FALSE)</f>
        <v>4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5</v>
      </c>
      <c r="O11" s="12">
        <f t="shared" si="0"/>
        <v>16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14</v>
      </c>
      <c r="E13" s="37">
        <f t="shared" ref="E13:N13" si="1">SUM(E7:E12)</f>
        <v>8</v>
      </c>
      <c r="F13" s="37">
        <f t="shared" si="1"/>
        <v>12</v>
      </c>
      <c r="G13" s="37">
        <f t="shared" si="1"/>
        <v>12</v>
      </c>
      <c r="H13" s="37">
        <f t="shared" si="1"/>
        <v>6</v>
      </c>
      <c r="I13" s="37">
        <f t="shared" si="1"/>
        <v>19</v>
      </c>
      <c r="J13" s="37">
        <f t="shared" si="1"/>
        <v>18</v>
      </c>
      <c r="K13" s="37">
        <f t="shared" si="1"/>
        <v>18</v>
      </c>
      <c r="L13" s="37">
        <f t="shared" si="1"/>
        <v>5</v>
      </c>
      <c r="M13" s="37">
        <f t="shared" si="1"/>
        <v>7</v>
      </c>
      <c r="N13" s="37">
        <f t="shared" si="1"/>
        <v>15</v>
      </c>
      <c r="O13" s="14">
        <f>SUM(D13:I13)</f>
        <v>71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3</v>
      </c>
      <c r="O15" s="86">
        <f>SUM(D15:N15)</f>
        <v>54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60</v>
      </c>
      <c r="D16" s="50">
        <f>VLOOKUP($C16,Points!$B$2:C$47,D$6+1,FALSE)</f>
        <v>0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1</v>
      </c>
      <c r="O16" s="86">
        <f t="shared" ref="O16:O19" si="2">SUM(D16:N16)</f>
        <v>42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9</v>
      </c>
      <c r="O17" s="86">
        <f t="shared" si="2"/>
        <v>32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7</v>
      </c>
      <c r="D18" s="50">
        <f>VLOOKUP($C18,Points!$B$2:C$47,D$6+1,FALSE)</f>
        <v>1</v>
      </c>
      <c r="E18" s="53">
        <f>VLOOKUP($C18,Points!$B$2:D$47,E$6+1,FALSE)</f>
        <v>4</v>
      </c>
      <c r="F18" s="53">
        <f>VLOOKUP($C18,Points!$B$2:E$47,F$6+1,FALSE)</f>
        <v>2</v>
      </c>
      <c r="G18" s="53">
        <f>VLOOKUP($C18,Points!$B$2:F$47,G$6+1,FALSE)</f>
        <v>0</v>
      </c>
      <c r="H18" s="53">
        <f>VLOOKUP($C18,Points!$B$2:G$47,H$6+1,FALSE)</f>
        <v>3</v>
      </c>
      <c r="I18" s="53">
        <f>VLOOKUP($C18,Points!$B$2:H$47,I$6+1,FALSE)</f>
        <v>4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6</v>
      </c>
      <c r="M18" s="53">
        <f>VLOOKUP($C18,Points!$B$2:L$47,M$6+1,FALSE)</f>
        <v>6</v>
      </c>
      <c r="N18" s="54">
        <f>VLOOKUP($C18,Points!$B$2:M$47,N$6+1,FALSE)</f>
        <v>0</v>
      </c>
      <c r="O18" s="86">
        <f t="shared" si="2"/>
        <v>31</v>
      </c>
    </row>
    <row r="19" spans="1:18" ht="15" thickBot="1" x14ac:dyDescent="0.35">
      <c r="A19" s="23"/>
      <c r="B19" s="23"/>
      <c r="C19" s="80" t="s">
        <v>10</v>
      </c>
      <c r="D19" s="48">
        <f>SUM(D15:D18)</f>
        <v>10</v>
      </c>
      <c r="E19" s="48">
        <f t="shared" ref="E19:N19" si="3">SUM(E15:E18)</f>
        <v>15</v>
      </c>
      <c r="F19" s="48">
        <f t="shared" si="3"/>
        <v>14</v>
      </c>
      <c r="G19" s="48">
        <f t="shared" si="3"/>
        <v>17</v>
      </c>
      <c r="H19" s="48">
        <f t="shared" si="3"/>
        <v>15</v>
      </c>
      <c r="I19" s="48">
        <f t="shared" si="3"/>
        <v>15</v>
      </c>
      <c r="J19" s="48">
        <f t="shared" si="3"/>
        <v>20</v>
      </c>
      <c r="K19" s="48">
        <f t="shared" si="3"/>
        <v>19</v>
      </c>
      <c r="L19" s="48">
        <f t="shared" si="3"/>
        <v>6</v>
      </c>
      <c r="M19" s="48">
        <f t="shared" si="3"/>
        <v>15</v>
      </c>
      <c r="N19" s="12">
        <f t="shared" si="3"/>
        <v>13</v>
      </c>
      <c r="O19" s="86">
        <f t="shared" si="2"/>
        <v>159</v>
      </c>
    </row>
    <row r="20" spans="1:18" ht="15" thickBot="1" x14ac:dyDescent="0.35">
      <c r="A20" s="23"/>
      <c r="D20" s="84">
        <f t="shared" ref="D20:N20" si="4">D13+D19</f>
        <v>24</v>
      </c>
      <c r="E20" s="7">
        <f t="shared" si="4"/>
        <v>23</v>
      </c>
      <c r="F20" s="87">
        <f t="shared" si="4"/>
        <v>26</v>
      </c>
      <c r="G20" s="7">
        <f t="shared" si="4"/>
        <v>29</v>
      </c>
      <c r="H20" s="87">
        <f t="shared" si="4"/>
        <v>21</v>
      </c>
      <c r="I20" s="84">
        <f t="shared" si="4"/>
        <v>34</v>
      </c>
      <c r="J20" s="83">
        <f t="shared" si="4"/>
        <v>38</v>
      </c>
      <c r="K20" s="83">
        <f t="shared" si="4"/>
        <v>37</v>
      </c>
      <c r="L20" s="83">
        <f t="shared" si="4"/>
        <v>11</v>
      </c>
      <c r="M20" s="83">
        <f t="shared" si="4"/>
        <v>22</v>
      </c>
      <c r="N20" s="83">
        <f t="shared" si="4"/>
        <v>28</v>
      </c>
      <c r="O20" s="13">
        <f>SUM(D20:N20)</f>
        <v>293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47" priority="3" operator="lessThan">
      <formula>4</formula>
    </cfRule>
    <cfRule type="cellIs" dxfId="146" priority="4" operator="greaterThan">
      <formula>3</formula>
    </cfRule>
  </conditionalFormatting>
  <conditionalFormatting sqref="O3">
    <cfRule type="containsText" dxfId="145" priority="1" operator="containsText" text="WRONG">
      <formula>NOT(ISERROR(SEARCH("WRONG",O3)))</formula>
    </cfRule>
    <cfRule type="containsText" dxfId="14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42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Martin Due</v>
      </c>
      <c r="D3" s="144" t="s">
        <v>34</v>
      </c>
      <c r="E3" s="139"/>
      <c r="F3" s="47">
        <f>VLOOKUP(C2,Ranking!D6:H67,5,FALSE)</f>
        <v>35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46</v>
      </c>
      <c r="D7" s="51">
        <f>VLOOKUP($C7,Points!$B$2:C$47,D$6+1,FALSE)</f>
        <v>3</v>
      </c>
      <c r="E7" s="51">
        <f>VLOOKUP($C7,Points!$B$2:D$47,E$6+1,FALSE)</f>
        <v>5</v>
      </c>
      <c r="F7" s="51">
        <f>VLOOKUP($C7,Points!$B$2:E$47,F$6+1,FALSE)</f>
        <v>0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1</v>
      </c>
      <c r="K7" s="51">
        <f>VLOOKUP($C7,Points!$B$2:J$47,K$6+1,FALSE)</f>
        <v>3</v>
      </c>
      <c r="L7" s="51">
        <f>VLOOKUP($C7,Points!$B$2:K$47,L$6+1,FALSE)</f>
        <v>4</v>
      </c>
      <c r="M7" s="51">
        <f>VLOOKUP($C7,Points!$B$2:L$47,M$6+1,FALSE)</f>
        <v>0</v>
      </c>
      <c r="N7" s="51">
        <f>VLOOKUP($C7,Points!$B$2:M$47,N$6+1,FALSE)</f>
        <v>2</v>
      </c>
      <c r="O7" s="12">
        <f>SUM(D7:N7)</f>
        <v>32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3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52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5</v>
      </c>
      <c r="O11" s="12">
        <f t="shared" si="0"/>
        <v>16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14</v>
      </c>
      <c r="E13" s="37">
        <f t="shared" ref="E13:N13" si="1">SUM(E7:E12)</f>
        <v>15</v>
      </c>
      <c r="F13" s="37">
        <f t="shared" si="1"/>
        <v>17</v>
      </c>
      <c r="G13" s="37">
        <f t="shared" si="1"/>
        <v>14</v>
      </c>
      <c r="H13" s="37">
        <f t="shared" si="1"/>
        <v>18</v>
      </c>
      <c r="I13" s="37">
        <f t="shared" si="1"/>
        <v>30</v>
      </c>
      <c r="J13" s="37">
        <f t="shared" si="1"/>
        <v>10</v>
      </c>
      <c r="K13" s="37">
        <f t="shared" si="1"/>
        <v>23</v>
      </c>
      <c r="L13" s="37">
        <f t="shared" si="1"/>
        <v>11</v>
      </c>
      <c r="M13" s="37">
        <f t="shared" si="1"/>
        <v>7</v>
      </c>
      <c r="N13" s="37">
        <f t="shared" si="1"/>
        <v>14</v>
      </c>
      <c r="O13" s="14">
        <f>SUM(D13:I13)</f>
        <v>108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57</v>
      </c>
      <c r="D15" s="50">
        <f>VLOOKUP($C15,Points!$B$2:C$47,D$6+1,FALSE)</f>
        <v>2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3</v>
      </c>
      <c r="H15" s="53">
        <f>VLOOKUP($C15,Points!$B$2:G$47,H$6+1,FALSE)</f>
        <v>6</v>
      </c>
      <c r="I15" s="53">
        <f>VLOOKUP($C15,Points!$B$2:H$47,I$6+1,FALSE)</f>
        <v>2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6</v>
      </c>
      <c r="M15" s="53">
        <f>VLOOKUP($C15,Points!$B$2:L$47,M$6+1,FALSE)</f>
        <v>4</v>
      </c>
      <c r="N15" s="54">
        <f>VLOOKUP($C15,Points!$B$2:M$47,N$6+1,FALSE)</f>
        <v>4</v>
      </c>
      <c r="O15" s="86">
        <f>SUM(D15:N15)</f>
        <v>29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63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0</v>
      </c>
      <c r="H16" s="53">
        <f>VLOOKUP($C16,Points!$B$2:G$47,H$6+1,FALSE)</f>
        <v>1</v>
      </c>
      <c r="I16" s="53">
        <f>VLOOKUP($C16,Points!$B$2:H$47,I$6+1,FALSE)</f>
        <v>0</v>
      </c>
      <c r="J16" s="53">
        <f>VLOOKUP($C16,Points!$B$2:I$47,J$6+1,FALSE)</f>
        <v>0</v>
      </c>
      <c r="K16" s="53">
        <f>VLOOKUP($C16,Points!$B$2:J$47,K$6+1,FALSE)</f>
        <v>2</v>
      </c>
      <c r="L16" s="53">
        <f>VLOOKUP($C16,Points!$B$2:K$47,L$6+1,FALSE)</f>
        <v>1</v>
      </c>
      <c r="M16" s="53">
        <f>VLOOKUP($C16,Points!$B$2:L$47,M$6+1,FALSE)</f>
        <v>2</v>
      </c>
      <c r="N16" s="54">
        <f>VLOOKUP($C16,Points!$B$2:M$47,N$6+1,FALSE)</f>
        <v>6</v>
      </c>
      <c r="O16" s="86">
        <f t="shared" ref="O16:O19" si="2">SUM(D16:N16)</f>
        <v>16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8</v>
      </c>
      <c r="O17" s="86">
        <f t="shared" si="2"/>
        <v>27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59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6</v>
      </c>
      <c r="N18" s="54">
        <f>VLOOKUP($C18,Points!$B$2:M$47,N$6+1,FALSE)</f>
        <v>3</v>
      </c>
      <c r="O18" s="86">
        <f t="shared" si="2"/>
        <v>54</v>
      </c>
    </row>
    <row r="19" spans="1:18" ht="15" thickBot="1" x14ac:dyDescent="0.35">
      <c r="A19" s="23"/>
      <c r="B19" s="23"/>
      <c r="C19" s="80" t="s">
        <v>10</v>
      </c>
      <c r="D19" s="48">
        <f>SUM(D15:D18)</f>
        <v>17</v>
      </c>
      <c r="E19" s="48">
        <f t="shared" ref="E19:N19" si="3">SUM(E15:E18)</f>
        <v>5</v>
      </c>
      <c r="F19" s="48">
        <f t="shared" si="3"/>
        <v>6</v>
      </c>
      <c r="G19" s="48">
        <f t="shared" si="3"/>
        <v>14</v>
      </c>
      <c r="H19" s="48">
        <f t="shared" si="3"/>
        <v>13</v>
      </c>
      <c r="I19" s="48">
        <f t="shared" si="3"/>
        <v>7</v>
      </c>
      <c r="J19" s="48">
        <f t="shared" si="3"/>
        <v>11</v>
      </c>
      <c r="K19" s="48">
        <f t="shared" si="3"/>
        <v>12</v>
      </c>
      <c r="L19" s="48">
        <f t="shared" si="3"/>
        <v>7</v>
      </c>
      <c r="M19" s="48">
        <f t="shared" si="3"/>
        <v>13</v>
      </c>
      <c r="N19" s="12">
        <f t="shared" si="3"/>
        <v>21</v>
      </c>
      <c r="O19" s="86">
        <f t="shared" si="2"/>
        <v>126</v>
      </c>
    </row>
    <row r="20" spans="1:18" ht="15" thickBot="1" x14ac:dyDescent="0.35">
      <c r="A20" s="23"/>
      <c r="D20" s="84">
        <f t="shared" ref="D20:N20" si="4">D13+D19</f>
        <v>31</v>
      </c>
      <c r="E20" s="7">
        <f t="shared" si="4"/>
        <v>20</v>
      </c>
      <c r="F20" s="87">
        <f t="shared" si="4"/>
        <v>23</v>
      </c>
      <c r="G20" s="7">
        <f t="shared" si="4"/>
        <v>28</v>
      </c>
      <c r="H20" s="87">
        <f t="shared" si="4"/>
        <v>31</v>
      </c>
      <c r="I20" s="84">
        <f t="shared" si="4"/>
        <v>37</v>
      </c>
      <c r="J20" s="83">
        <f t="shared" si="4"/>
        <v>21</v>
      </c>
      <c r="K20" s="83">
        <f t="shared" si="4"/>
        <v>35</v>
      </c>
      <c r="L20" s="83">
        <f t="shared" si="4"/>
        <v>18</v>
      </c>
      <c r="M20" s="83">
        <f t="shared" si="4"/>
        <v>20</v>
      </c>
      <c r="N20" s="83">
        <f t="shared" si="4"/>
        <v>35</v>
      </c>
      <c r="O20" s="13">
        <f>SUM(D20:N20)</f>
        <v>299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43" priority="3" operator="lessThan">
      <formula>4</formula>
    </cfRule>
    <cfRule type="cellIs" dxfId="142" priority="4" operator="greaterThan">
      <formula>3</formula>
    </cfRule>
  </conditionalFormatting>
  <conditionalFormatting sqref="O3">
    <cfRule type="containsText" dxfId="141" priority="1" operator="containsText" text="WRONG">
      <formula>NOT(ISERROR(SEARCH("WRONG",O3)))</formula>
    </cfRule>
    <cfRule type="containsText" dxfId="14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89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Andreas Hougaard</v>
      </c>
      <c r="D3" s="144" t="s">
        <v>34</v>
      </c>
      <c r="E3" s="139"/>
      <c r="F3" s="47">
        <f>VLOOKUP(C2,Ranking!D6:H67,5,FALSE)</f>
        <v>30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WRONG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46</v>
      </c>
      <c r="D7" s="51">
        <f>VLOOKUP($C7,Points!$B$2:C$47,D$6+1,FALSE)</f>
        <v>3</v>
      </c>
      <c r="E7" s="51">
        <f>VLOOKUP($C7,Points!$B$2:D$47,E$6+1,FALSE)</f>
        <v>5</v>
      </c>
      <c r="F7" s="51">
        <f>VLOOKUP($C7,Points!$B$2:E$47,F$6+1,FALSE)</f>
        <v>0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1</v>
      </c>
      <c r="K7" s="51">
        <f>VLOOKUP($C7,Points!$B$2:J$47,K$6+1,FALSE)</f>
        <v>3</v>
      </c>
      <c r="L7" s="51">
        <f>VLOOKUP($C7,Points!$B$2:K$47,L$6+1,FALSE)</f>
        <v>4</v>
      </c>
      <c r="M7" s="51">
        <f>VLOOKUP($C7,Points!$B$2:L$47,M$6+1,FALSE)</f>
        <v>0</v>
      </c>
      <c r="N7" s="51">
        <f>VLOOKUP($C7,Points!$B$2:M$47,N$6+1,FALSE)</f>
        <v>2</v>
      </c>
      <c r="O7" s="12">
        <f>SUM(D7:N7)</f>
        <v>32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3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1">
        <f>VLOOKUP($C10,Points!$B$2:C$47,D$6+1,FALSE)</f>
        <v>6</v>
      </c>
      <c r="E10" s="51">
        <f>VLOOKUP($C10,Points!$B$2:D$47,E$6+1,FALSE)</f>
        <v>0</v>
      </c>
      <c r="F10" s="51">
        <f>VLOOKUP($C10,Points!$B$2:E$47,F$6+1,FALSE)</f>
        <v>2</v>
      </c>
      <c r="G10" s="51">
        <f>VLOOKUP($C10,Points!$B$2:F$47,G$6+1,FALSE)</f>
        <v>1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12</v>
      </c>
      <c r="O10" s="12">
        <f t="shared" si="0"/>
        <v>21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5</v>
      </c>
      <c r="O11" s="12">
        <f t="shared" si="0"/>
        <v>16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20</v>
      </c>
      <c r="E13" s="37">
        <f t="shared" ref="E13:N13" si="1">SUM(E7:E12)</f>
        <v>15</v>
      </c>
      <c r="F13" s="37">
        <f t="shared" si="1"/>
        <v>19</v>
      </c>
      <c r="G13" s="37">
        <f t="shared" si="1"/>
        <v>15</v>
      </c>
      <c r="H13" s="37">
        <f t="shared" si="1"/>
        <v>18</v>
      </c>
      <c r="I13" s="37">
        <f t="shared" si="1"/>
        <v>26</v>
      </c>
      <c r="J13" s="37">
        <f t="shared" si="1"/>
        <v>10</v>
      </c>
      <c r="K13" s="37">
        <f t="shared" si="1"/>
        <v>23</v>
      </c>
      <c r="L13" s="37">
        <f t="shared" si="1"/>
        <v>11</v>
      </c>
      <c r="M13" s="37">
        <f t="shared" si="1"/>
        <v>7</v>
      </c>
      <c r="N13" s="37">
        <f t="shared" si="1"/>
        <v>26</v>
      </c>
      <c r="O13" s="14">
        <f>SUM(D13:I13)</f>
        <v>113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6</v>
      </c>
      <c r="O15" s="86">
        <f>SUM(D15:N15)</f>
        <v>40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61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5</v>
      </c>
      <c r="G16" s="53">
        <f>VLOOKUP($C16,Points!$B$2:F$47,G$6+1,FALSE)</f>
        <v>0</v>
      </c>
      <c r="H16" s="53">
        <f>VLOOKUP($C16,Points!$B$2:G$47,H$6+1,FALSE)</f>
        <v>0</v>
      </c>
      <c r="I16" s="53">
        <f>VLOOKUP($C16,Points!$B$2:H$47,I$6+1,FALSE)</f>
        <v>0</v>
      </c>
      <c r="J16" s="53">
        <f>VLOOKUP($C16,Points!$B$2:I$47,J$6+1,FALSE)</f>
        <v>6</v>
      </c>
      <c r="K16" s="53">
        <f>VLOOKUP($C16,Points!$B$2:J$47,K$6+1,FALSE)</f>
        <v>5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26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2" t="s">
        <v>62</v>
      </c>
      <c r="D17" s="50">
        <f>VLOOKUP($C17,Points!$B$2:C$47,D$6+1,FALSE)</f>
        <v>3</v>
      </c>
      <c r="E17" s="53">
        <f>VLOOKUP($C17,Points!$B$2:D$47,E$6+1,FALSE)</f>
        <v>0</v>
      </c>
      <c r="F17" s="53">
        <f>VLOOKUP($C17,Points!$B$2:E$47,F$6+1,FALSE)</f>
        <v>3</v>
      </c>
      <c r="G17" s="53">
        <f>VLOOKUP($C17,Points!$B$2:F$47,G$6+1,FALSE)</f>
        <v>6</v>
      </c>
      <c r="H17" s="53">
        <f>VLOOKUP($C17,Points!$B$2:G$47,H$6+1,FALSE)</f>
        <v>6</v>
      </c>
      <c r="I17" s="53">
        <f>VLOOKUP($C17,Points!$B$2:H$47,I$6+1,FALSE)</f>
        <v>6</v>
      </c>
      <c r="J17" s="53">
        <f>VLOOKUP($C17,Points!$B$2:I$47,J$6+1,FALSE)</f>
        <v>4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86">
        <f t="shared" si="2"/>
        <v>31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6</v>
      </c>
      <c r="O18" s="86">
        <f t="shared" si="2"/>
        <v>16</v>
      </c>
    </row>
    <row r="19" spans="1:18" ht="15" thickBot="1" x14ac:dyDescent="0.35">
      <c r="A19" s="23"/>
      <c r="B19" s="23"/>
      <c r="C19" s="80" t="s">
        <v>10</v>
      </c>
      <c r="D19" s="48">
        <f>SUM(D15:D18)</f>
        <v>13</v>
      </c>
      <c r="E19" s="48">
        <f t="shared" ref="E19:N19" si="3">SUM(E15:E18)</f>
        <v>11</v>
      </c>
      <c r="F19" s="48">
        <f t="shared" si="3"/>
        <v>14</v>
      </c>
      <c r="G19" s="48">
        <f t="shared" si="3"/>
        <v>12</v>
      </c>
      <c r="H19" s="48">
        <f t="shared" si="3"/>
        <v>12</v>
      </c>
      <c r="I19" s="48">
        <f t="shared" si="3"/>
        <v>12</v>
      </c>
      <c r="J19" s="48">
        <f t="shared" si="3"/>
        <v>14</v>
      </c>
      <c r="K19" s="48">
        <f t="shared" si="3"/>
        <v>9</v>
      </c>
      <c r="L19" s="48">
        <f t="shared" si="3"/>
        <v>1</v>
      </c>
      <c r="M19" s="48">
        <f t="shared" si="3"/>
        <v>3</v>
      </c>
      <c r="N19" s="12">
        <f t="shared" si="3"/>
        <v>12</v>
      </c>
      <c r="O19" s="86">
        <f t="shared" si="2"/>
        <v>113</v>
      </c>
    </row>
    <row r="20" spans="1:18" ht="15" thickBot="1" x14ac:dyDescent="0.35">
      <c r="A20" s="23"/>
      <c r="D20" s="84">
        <f t="shared" ref="D20:N20" si="4">D13+D19</f>
        <v>33</v>
      </c>
      <c r="E20" s="7">
        <f t="shared" si="4"/>
        <v>26</v>
      </c>
      <c r="F20" s="87">
        <f t="shared" si="4"/>
        <v>33</v>
      </c>
      <c r="G20" s="7">
        <f t="shared" si="4"/>
        <v>27</v>
      </c>
      <c r="H20" s="87">
        <f t="shared" si="4"/>
        <v>30</v>
      </c>
      <c r="I20" s="84">
        <f t="shared" si="4"/>
        <v>38</v>
      </c>
      <c r="J20" s="83">
        <f t="shared" si="4"/>
        <v>24</v>
      </c>
      <c r="K20" s="83">
        <f t="shared" si="4"/>
        <v>32</v>
      </c>
      <c r="L20" s="83">
        <f t="shared" si="4"/>
        <v>12</v>
      </c>
      <c r="M20" s="83">
        <f t="shared" si="4"/>
        <v>10</v>
      </c>
      <c r="N20" s="83">
        <f t="shared" si="4"/>
        <v>38</v>
      </c>
      <c r="O20" s="13">
        <f>SUM(D20:N20)</f>
        <v>303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39" priority="3" operator="lessThan">
      <formula>4</formula>
    </cfRule>
    <cfRule type="cellIs" dxfId="138" priority="4" operator="greaterThan">
      <formula>3</formula>
    </cfRule>
  </conditionalFormatting>
  <conditionalFormatting sqref="O3">
    <cfRule type="containsText" dxfId="137" priority="1" operator="containsText" text="WRONG">
      <formula>NOT(ISERROR(SEARCH("WRONG",O3)))</formula>
    </cfRule>
    <cfRule type="containsText" dxfId="13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topLeftCell="C1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73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Jonas Tot Harboe</v>
      </c>
      <c r="D3" s="144" t="s">
        <v>34</v>
      </c>
      <c r="E3" s="139"/>
      <c r="F3" s="47">
        <f>VLOOKUP(C2,Ranking!D6:H67,5,FALSE)</f>
        <v>52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2</v>
      </c>
      <c r="D7" s="51">
        <f>VLOOKUP($C7,Points!$B$2:C$47,D$6+1,FALSE)</f>
        <v>3</v>
      </c>
      <c r="E7" s="51">
        <f>VLOOKUP($C7,Points!$B$2:D$47,E$6+1,FALSE)</f>
        <v>0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3</v>
      </c>
      <c r="J7" s="51">
        <f>VLOOKUP($C7,Points!$B$2:I$47,J$6+1,FALSE)</f>
        <v>6</v>
      </c>
      <c r="K7" s="51">
        <f>VLOOKUP($C7,Points!$B$2:J$47,K$6+1,FALSE)</f>
        <v>4</v>
      </c>
      <c r="L7" s="51">
        <f>VLOOKUP($C7,Points!$B$2:K$47,L$6+1,FALSE)</f>
        <v>4</v>
      </c>
      <c r="M7" s="51">
        <f>VLOOKUP($C7,Points!$B$2:L$47,M$6+1,FALSE)</f>
        <v>3</v>
      </c>
      <c r="N7" s="51">
        <f>VLOOKUP($C7,Points!$B$2:M$47,N$6+1,FALSE)</f>
        <v>4</v>
      </c>
      <c r="O7" s="12">
        <f>SUM(D7:N7)</f>
        <v>41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2</v>
      </c>
      <c r="O8" s="12">
        <f t="shared" ref="O8:O12" si="0">SUM(D8:N8)</f>
        <v>45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52</v>
      </c>
      <c r="D9" s="51">
        <f>VLOOKUP($C9,Points!$B$2:C$47,D$6+1,FALSE)</f>
        <v>0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0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4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1">
        <f>VLOOKUP($C10,Points!$B$2:C$47,D$6+1,FALSE)</f>
        <v>2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3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6</v>
      </c>
      <c r="O10" s="12">
        <f t="shared" si="0"/>
        <v>20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41</v>
      </c>
      <c r="D11" s="51">
        <f>VLOOKUP($C11,Points!$B$2:C$47,D$6+1,FALSE)</f>
        <v>2</v>
      </c>
      <c r="E11" s="51">
        <f>VLOOKUP($C11,Points!$B$2:D$47,E$6+1,FALSE)</f>
        <v>3</v>
      </c>
      <c r="F11" s="51">
        <f>VLOOKUP($C11,Points!$B$2:E$47,F$6+1,FALSE)</f>
        <v>5</v>
      </c>
      <c r="G11" s="51">
        <f>VLOOKUP($C11,Points!$B$2:F$47,G$6+1,FALSE)</f>
        <v>0</v>
      </c>
      <c r="H11" s="51">
        <f>VLOOKUP($C11,Points!$B$2:G$47,H$6+1,FALSE)</f>
        <v>6</v>
      </c>
      <c r="I11" s="51">
        <f>VLOOKUP($C11,Points!$B$2:H$47,I$6+1,FALSE)</f>
        <v>6</v>
      </c>
      <c r="J11" s="51">
        <f>VLOOKUP($C11,Points!$B$2:I$47,J$6+1,FALSE)</f>
        <v>3</v>
      </c>
      <c r="K11" s="51">
        <f>VLOOKUP($C11,Points!$B$2:J$47,K$6+1,FALSE)</f>
        <v>6</v>
      </c>
      <c r="L11" s="51">
        <f>VLOOKUP($C11,Points!$B$2:K$47,L$6+1,FALSE)</f>
        <v>5</v>
      </c>
      <c r="M11" s="51">
        <f>VLOOKUP($C11,Points!$B$2:L$47,M$6+1,FALSE)</f>
        <v>4</v>
      </c>
      <c r="N11" s="51">
        <f>VLOOKUP($C11,Points!$B$2:M$47,N$6+1,FALSE)</f>
        <v>3</v>
      </c>
      <c r="O11" s="12">
        <f t="shared" si="0"/>
        <v>43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53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5</v>
      </c>
      <c r="O12" s="12">
        <f t="shared" si="0"/>
        <v>16</v>
      </c>
    </row>
    <row r="13" spans="1:15" x14ac:dyDescent="0.3">
      <c r="A13" s="23"/>
      <c r="B13" s="23"/>
      <c r="C13" s="52" t="s">
        <v>11</v>
      </c>
      <c r="D13" s="37">
        <f>SUM(D7:D12)</f>
        <v>9</v>
      </c>
      <c r="E13" s="37">
        <f t="shared" ref="E13:N13" si="1">SUM(E7:E12)</f>
        <v>8</v>
      </c>
      <c r="F13" s="37">
        <f t="shared" si="1"/>
        <v>15</v>
      </c>
      <c r="G13" s="37">
        <f t="shared" si="1"/>
        <v>14</v>
      </c>
      <c r="H13" s="37">
        <f t="shared" si="1"/>
        <v>16</v>
      </c>
      <c r="I13" s="37">
        <f t="shared" si="1"/>
        <v>26</v>
      </c>
      <c r="J13" s="37">
        <f t="shared" si="1"/>
        <v>21</v>
      </c>
      <c r="K13" s="37">
        <f t="shared" si="1"/>
        <v>17</v>
      </c>
      <c r="L13" s="37">
        <f t="shared" si="1"/>
        <v>14</v>
      </c>
      <c r="M13" s="37">
        <f t="shared" si="1"/>
        <v>9</v>
      </c>
      <c r="N13" s="37">
        <f t="shared" si="1"/>
        <v>20</v>
      </c>
      <c r="O13" s="14">
        <f>SUM(D13:I13)</f>
        <v>88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7</v>
      </c>
      <c r="D15" s="50">
        <f>VLOOKUP($C15,Points!$B$2:C$47,D$6+1,FALSE)</f>
        <v>1</v>
      </c>
      <c r="E15" s="53">
        <f>VLOOKUP($C15,Points!$B$2:D$47,E$6+1,FALSE)</f>
        <v>4</v>
      </c>
      <c r="F15" s="53">
        <f>VLOOKUP($C15,Points!$B$2:E$47,F$6+1,FALSE)</f>
        <v>2</v>
      </c>
      <c r="G15" s="53">
        <f>VLOOKUP($C15,Points!$B$2:F$47,G$6+1,FALSE)</f>
        <v>0</v>
      </c>
      <c r="H15" s="53">
        <f>VLOOKUP($C15,Points!$B$2:G$47,H$6+1,FALSE)</f>
        <v>3</v>
      </c>
      <c r="I15" s="53">
        <f>VLOOKUP($C15,Points!$B$2:H$47,I$6+1,FALSE)</f>
        <v>4</v>
      </c>
      <c r="J15" s="53">
        <f>VLOOKUP($C15,Points!$B$2:I$47,J$6+1,FALSE)</f>
        <v>0</v>
      </c>
      <c r="K15" s="53">
        <f>VLOOKUP($C15,Points!$B$2:J$47,K$6+1,FALSE)</f>
        <v>5</v>
      </c>
      <c r="L15" s="53">
        <f>VLOOKUP($C15,Points!$B$2:K$47,L$6+1,FALSE)</f>
        <v>6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31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0</v>
      </c>
      <c r="C16" s="82" t="s">
        <v>0</v>
      </c>
      <c r="D16" s="50">
        <f>VLOOKUP($C16,Points!$B$2:C$47,D$6+1,FALSE)</f>
        <v>0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0</v>
      </c>
      <c r="H16" s="53">
        <f>VLOOKUP($C16,Points!$B$2:G$47,H$6+1,FALSE)</f>
        <v>0</v>
      </c>
      <c r="I16" s="53">
        <f>VLOOKUP($C16,Points!$B$2:H$47,I$6+1,FALSE)</f>
        <v>11</v>
      </c>
      <c r="J16" s="53">
        <f>VLOOKUP($C16,Points!$B$2:I$47,J$6+1,FALSE)</f>
        <v>5</v>
      </c>
      <c r="K16" s="53">
        <f>VLOOKUP($C16,Points!$B$2:J$47,K$6+1,FALSE)</f>
        <v>0</v>
      </c>
      <c r="L16" s="53">
        <f>VLOOKUP($C16,Points!$B$2:K$47,L$6+1,FALSE)</f>
        <v>1</v>
      </c>
      <c r="M16" s="53">
        <f>VLOOKUP($C16,Points!$B$2:L$47,M$6+1,FALSE)</f>
        <v>4</v>
      </c>
      <c r="N16" s="54">
        <f>VLOOKUP($C16,Points!$B$2:M$47,N$6+1,FALSE)</f>
        <v>2</v>
      </c>
      <c r="O16" s="86">
        <f t="shared" ref="O16:O19" si="2">SUM(D16:N16)</f>
        <v>26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9</v>
      </c>
      <c r="O17" s="86">
        <f t="shared" si="2"/>
        <v>32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2" t="s">
        <v>62</v>
      </c>
      <c r="D18" s="50">
        <f>VLOOKUP($C18,Points!$B$2:C$47,D$6+1,FALSE)</f>
        <v>3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6</v>
      </c>
      <c r="J18" s="53">
        <f>VLOOKUP($C18,Points!$B$2:I$47,J$6+1,FALSE)</f>
        <v>4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0</v>
      </c>
      <c r="O18" s="86">
        <f t="shared" si="2"/>
        <v>31</v>
      </c>
    </row>
    <row r="19" spans="1:18" ht="15" thickBot="1" x14ac:dyDescent="0.35">
      <c r="A19" s="23"/>
      <c r="B19" s="23"/>
      <c r="C19" s="80" t="s">
        <v>10</v>
      </c>
      <c r="D19" s="48">
        <f>SUM(D15:D18)</f>
        <v>8</v>
      </c>
      <c r="E19" s="48">
        <f t="shared" ref="E19:N19" si="3">SUM(E15:E18)</f>
        <v>4</v>
      </c>
      <c r="F19" s="48">
        <f t="shared" si="3"/>
        <v>8</v>
      </c>
      <c r="G19" s="48">
        <f t="shared" si="3"/>
        <v>11</v>
      </c>
      <c r="H19" s="48">
        <f t="shared" si="3"/>
        <v>9</v>
      </c>
      <c r="I19" s="48">
        <f t="shared" si="3"/>
        <v>22</v>
      </c>
      <c r="J19" s="48">
        <f t="shared" si="3"/>
        <v>17</v>
      </c>
      <c r="K19" s="48">
        <f t="shared" si="3"/>
        <v>9</v>
      </c>
      <c r="L19" s="48">
        <f t="shared" si="3"/>
        <v>7</v>
      </c>
      <c r="M19" s="48">
        <f t="shared" si="3"/>
        <v>14</v>
      </c>
      <c r="N19" s="12">
        <f t="shared" si="3"/>
        <v>11</v>
      </c>
      <c r="O19" s="86">
        <f t="shared" si="2"/>
        <v>120</v>
      </c>
    </row>
    <row r="20" spans="1:18" ht="15" thickBot="1" x14ac:dyDescent="0.35">
      <c r="A20" s="23"/>
      <c r="D20" s="84">
        <f t="shared" ref="D20:N20" si="4">D13+D19</f>
        <v>17</v>
      </c>
      <c r="E20" s="7">
        <f t="shared" si="4"/>
        <v>12</v>
      </c>
      <c r="F20" s="87">
        <f t="shared" si="4"/>
        <v>23</v>
      </c>
      <c r="G20" s="7">
        <f t="shared" si="4"/>
        <v>25</v>
      </c>
      <c r="H20" s="87">
        <f t="shared" si="4"/>
        <v>25</v>
      </c>
      <c r="I20" s="84">
        <f t="shared" si="4"/>
        <v>48</v>
      </c>
      <c r="J20" s="83">
        <f t="shared" si="4"/>
        <v>38</v>
      </c>
      <c r="K20" s="83">
        <f t="shared" si="4"/>
        <v>26</v>
      </c>
      <c r="L20" s="83">
        <f t="shared" si="4"/>
        <v>21</v>
      </c>
      <c r="M20" s="83">
        <f t="shared" si="4"/>
        <v>23</v>
      </c>
      <c r="N20" s="83">
        <f t="shared" si="4"/>
        <v>31</v>
      </c>
      <c r="O20" s="13">
        <f>SUM(D20:N20)</f>
        <v>289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35" priority="3" operator="lessThan">
      <formula>4</formula>
    </cfRule>
    <cfRule type="cellIs" dxfId="134" priority="4" operator="greaterThan">
      <formula>3</formula>
    </cfRule>
  </conditionalFormatting>
  <conditionalFormatting sqref="O3">
    <cfRule type="containsText" dxfId="133" priority="1" operator="containsText" text="WRONG">
      <formula>NOT(ISERROR(SEARCH("WRONG",O3)))</formula>
    </cfRule>
    <cfRule type="containsText" dxfId="13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topLeftCell="C2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43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Martin Kjellerup</v>
      </c>
      <c r="D3" s="144" t="s">
        <v>34</v>
      </c>
      <c r="E3" s="139"/>
      <c r="F3" s="47">
        <f>VLOOKUP(C2,Ranking!D6:H67,5,FALSE)</f>
        <v>61</v>
      </c>
      <c r="G3" s="1"/>
      <c r="I3" s="42" t="s">
        <v>67</v>
      </c>
      <c r="J3" s="42"/>
      <c r="K3" s="42">
        <f>SUM(B7:B18)</f>
        <v>3</v>
      </c>
      <c r="L3" s="42"/>
      <c r="M3" s="42" t="s">
        <v>69</v>
      </c>
      <c r="O3" s="42" t="str">
        <f>IF(SUM(A7:A18)=15,"CORRECT","WRONG")</f>
        <v>WRONG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43</v>
      </c>
      <c r="D7" s="51">
        <f>VLOOKUP($C7,Points!$B$2:C$47,D$6+1,FALSE)</f>
        <v>5</v>
      </c>
      <c r="E7" s="51">
        <f>VLOOKUP($C7,Points!$B$2:D$47,E$6+1,FALSE)</f>
        <v>5</v>
      </c>
      <c r="F7" s="51">
        <f>VLOOKUP($C7,Points!$B$2:E$47,F$6+1,FALSE)</f>
        <v>6</v>
      </c>
      <c r="G7" s="51">
        <f>VLOOKUP($C7,Points!$B$2:F$47,G$6+1,FALSE)</f>
        <v>5</v>
      </c>
      <c r="H7" s="51">
        <f>VLOOKUP($C7,Points!$B$2:G$47,H$6+1,FALSE)</f>
        <v>3</v>
      </c>
      <c r="I7" s="51">
        <f>VLOOKUP($C7,Points!$B$2:H$47,I$6+1,FALSE)</f>
        <v>6</v>
      </c>
      <c r="J7" s="51">
        <f>VLOOKUP($C7,Points!$B$2:I$47,J$6+1,FALSE)</f>
        <v>5</v>
      </c>
      <c r="K7" s="51">
        <f>VLOOKUP($C7,Points!$B$2:J$47,K$6+1,FALSE)</f>
        <v>0</v>
      </c>
      <c r="L7" s="51">
        <f>VLOOKUP($C7,Points!$B$2:K$47,L$6+1,FALSE)</f>
        <v>6</v>
      </c>
      <c r="M7" s="51">
        <f>VLOOKUP($C7,Points!$B$2:L$47,M$6+1,FALSE)</f>
        <v>4</v>
      </c>
      <c r="N7" s="51">
        <f>VLOOKUP($C7,Points!$B$2:M$47,N$6+1,FALSE)</f>
        <v>4</v>
      </c>
      <c r="O7" s="12">
        <f>SUM(D7:N7)</f>
        <v>49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40</v>
      </c>
      <c r="D8" s="51">
        <f>VLOOKUP($C8,Points!$B$2:C$47,D$6+1,FALSE)</f>
        <v>3</v>
      </c>
      <c r="E8" s="51">
        <f>VLOOKUP($C8,Points!$B$2:D$47,E$6+1,FALSE)</f>
        <v>2</v>
      </c>
      <c r="F8" s="51">
        <f>VLOOKUP($C8,Points!$B$2:E$47,F$6+1,FALSE)</f>
        <v>4</v>
      </c>
      <c r="G8" s="51">
        <f>VLOOKUP($C8,Points!$B$2:F$47,G$6+1,FALSE)</f>
        <v>0</v>
      </c>
      <c r="H8" s="51">
        <f>VLOOKUP($C8,Points!$B$2:G$47,H$6+1,FALSE)</f>
        <v>2</v>
      </c>
      <c r="I8" s="51">
        <f>VLOOKUP($C8,Points!$B$2:H$47,I$6+1,FALSE)</f>
        <v>1</v>
      </c>
      <c r="J8" s="51">
        <f>VLOOKUP($C8,Points!$B$2:I$47,J$6+1,FALSE)</f>
        <v>4</v>
      </c>
      <c r="K8" s="51">
        <f>VLOOKUP($C8,Points!$B$2:J$47,K$6+1,FALSE)</f>
        <v>3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0</v>
      </c>
      <c r="O8" s="12">
        <f t="shared" ref="O8:O12" si="0">SUM(D8:N8)</f>
        <v>19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49</v>
      </c>
      <c r="D9" s="51">
        <f>VLOOKUP($C9,Points!$B$2:C$47,D$6+1,FALSE)</f>
        <v>4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0</v>
      </c>
      <c r="H9" s="51">
        <f>VLOOKUP($C9,Points!$B$2:G$47,H$6+1,FALSE)</f>
        <v>0</v>
      </c>
      <c r="I9" s="51">
        <f>VLOOKUP($C9,Points!$B$2:H$47,I$6+1,FALSE)</f>
        <v>0</v>
      </c>
      <c r="J9" s="51">
        <f>VLOOKUP($C9,Points!$B$2:I$47,J$6+1,FALSE)</f>
        <v>0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4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56</v>
      </c>
      <c r="D10" s="51">
        <f>VLOOKUP($C10,Points!$B$2:C$47,D$6+1,FALSE)</f>
        <v>6</v>
      </c>
      <c r="E10" s="51">
        <f>VLOOKUP($C10,Points!$B$2:D$47,E$6+1,FALSE)</f>
        <v>0</v>
      </c>
      <c r="F10" s="51">
        <f>VLOOKUP($C10,Points!$B$2:E$47,F$6+1,FALSE)</f>
        <v>2</v>
      </c>
      <c r="G10" s="51">
        <f>VLOOKUP($C10,Points!$B$2:F$47,G$6+1,FALSE)</f>
        <v>1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12</v>
      </c>
      <c r="O10" s="12">
        <f t="shared" si="0"/>
        <v>21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5</v>
      </c>
      <c r="O11" s="12">
        <f t="shared" si="0"/>
        <v>16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2" t="s">
        <v>11</v>
      </c>
      <c r="D13" s="37">
        <f>SUM(D7:D12)</f>
        <v>18</v>
      </c>
      <c r="E13" s="37">
        <f t="shared" ref="E13:N13" si="1">SUM(E7:E12)</f>
        <v>7</v>
      </c>
      <c r="F13" s="37">
        <f t="shared" si="1"/>
        <v>12</v>
      </c>
      <c r="G13" s="37">
        <f t="shared" si="1"/>
        <v>9</v>
      </c>
      <c r="H13" s="37">
        <f t="shared" si="1"/>
        <v>5</v>
      </c>
      <c r="I13" s="37">
        <f t="shared" si="1"/>
        <v>15</v>
      </c>
      <c r="J13" s="37">
        <f t="shared" si="1"/>
        <v>9</v>
      </c>
      <c r="K13" s="37">
        <f t="shared" si="1"/>
        <v>7</v>
      </c>
      <c r="L13" s="37">
        <f t="shared" si="1"/>
        <v>6</v>
      </c>
      <c r="M13" s="37">
        <f t="shared" si="1"/>
        <v>4</v>
      </c>
      <c r="N13" s="37">
        <f t="shared" si="1"/>
        <v>21</v>
      </c>
      <c r="O13" s="14">
        <f>SUM(D13:I13)</f>
        <v>66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3</v>
      </c>
      <c r="O15" s="86">
        <f>SUM(D15:N15)</f>
        <v>54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60</v>
      </c>
      <c r="D16" s="50">
        <f>VLOOKUP($C16,Points!$B$2:C$47,D$6+1,FALSE)</f>
        <v>0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1</v>
      </c>
      <c r="O16" s="86">
        <f t="shared" ref="O16:O19" si="2">SUM(D16:N16)</f>
        <v>42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9</v>
      </c>
      <c r="O17" s="86">
        <f t="shared" si="2"/>
        <v>32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0</v>
      </c>
      <c r="D18" s="50">
        <f>VLOOKUP($C18,Points!$B$2:C$47,D$6+1,FALSE)</f>
        <v>0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0</v>
      </c>
      <c r="H18" s="53">
        <f>VLOOKUP($C18,Points!$B$2:G$47,H$6+1,FALSE)</f>
        <v>0</v>
      </c>
      <c r="I18" s="53">
        <f>VLOOKUP($C18,Points!$B$2:H$47,I$6+1,FALSE)</f>
        <v>11</v>
      </c>
      <c r="J18" s="53">
        <f>VLOOKUP($C18,Points!$B$2:I$47,J$6+1,FALSE)</f>
        <v>5</v>
      </c>
      <c r="K18" s="53">
        <f>VLOOKUP($C18,Points!$B$2:J$47,K$6+1,FALSE)</f>
        <v>0</v>
      </c>
      <c r="L18" s="53">
        <f>VLOOKUP($C18,Points!$B$2:K$47,L$6+1,FALSE)</f>
        <v>1</v>
      </c>
      <c r="M18" s="53">
        <f>VLOOKUP($C18,Points!$B$2:L$47,M$6+1,FALSE)</f>
        <v>4</v>
      </c>
      <c r="N18" s="54">
        <f>VLOOKUP($C18,Points!$B$2:M$47,N$6+1,FALSE)</f>
        <v>2</v>
      </c>
      <c r="O18" s="86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9</v>
      </c>
      <c r="E19" s="48">
        <f t="shared" ref="E19:N19" si="3">SUM(E15:E18)</f>
        <v>11</v>
      </c>
      <c r="F19" s="48">
        <f t="shared" si="3"/>
        <v>15</v>
      </c>
      <c r="G19" s="48">
        <f t="shared" si="3"/>
        <v>17</v>
      </c>
      <c r="H19" s="48">
        <f t="shared" si="3"/>
        <v>12</v>
      </c>
      <c r="I19" s="48">
        <f t="shared" si="3"/>
        <v>22</v>
      </c>
      <c r="J19" s="48">
        <f t="shared" si="3"/>
        <v>25</v>
      </c>
      <c r="K19" s="48">
        <f t="shared" si="3"/>
        <v>14</v>
      </c>
      <c r="L19" s="48">
        <f t="shared" si="3"/>
        <v>1</v>
      </c>
      <c r="M19" s="48">
        <f t="shared" si="3"/>
        <v>13</v>
      </c>
      <c r="N19" s="12">
        <f t="shared" si="3"/>
        <v>15</v>
      </c>
      <c r="O19" s="86">
        <f t="shared" si="2"/>
        <v>154</v>
      </c>
    </row>
    <row r="20" spans="1:18" ht="15" thickBot="1" x14ac:dyDescent="0.35">
      <c r="A20" s="23"/>
      <c r="D20" s="84">
        <f t="shared" ref="D20:N20" si="4">D13+D19</f>
        <v>27</v>
      </c>
      <c r="E20" s="7">
        <f t="shared" si="4"/>
        <v>18</v>
      </c>
      <c r="F20" s="87">
        <f t="shared" si="4"/>
        <v>27</v>
      </c>
      <c r="G20" s="7">
        <f t="shared" si="4"/>
        <v>26</v>
      </c>
      <c r="H20" s="87">
        <f t="shared" si="4"/>
        <v>17</v>
      </c>
      <c r="I20" s="84">
        <f t="shared" si="4"/>
        <v>37</v>
      </c>
      <c r="J20" s="83">
        <f t="shared" si="4"/>
        <v>34</v>
      </c>
      <c r="K20" s="83">
        <f t="shared" si="4"/>
        <v>21</v>
      </c>
      <c r="L20" s="83">
        <f t="shared" si="4"/>
        <v>7</v>
      </c>
      <c r="M20" s="83">
        <f t="shared" si="4"/>
        <v>17</v>
      </c>
      <c r="N20" s="83">
        <f t="shared" si="4"/>
        <v>36</v>
      </c>
      <c r="O20" s="13">
        <f>SUM(D20:N20)</f>
        <v>267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31" priority="3" operator="lessThan">
      <formula>4</formula>
    </cfRule>
    <cfRule type="cellIs" dxfId="130" priority="4" operator="greaterThan">
      <formula>3</formula>
    </cfRule>
  </conditionalFormatting>
  <conditionalFormatting sqref="O3">
    <cfRule type="containsText" dxfId="129" priority="1" operator="containsText" text="WRONG">
      <formula>NOT(ISERROR(SEARCH("WRONG",O3)))</formula>
    </cfRule>
    <cfRule type="containsText" dxfId="12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82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Frederik Greisen</v>
      </c>
      <c r="D3" s="144" t="s">
        <v>34</v>
      </c>
      <c r="E3" s="139"/>
      <c r="F3" s="47">
        <f>VLOOKUP(C2,Ranking!D6:H67,5,FALSE)</f>
        <v>46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14</v>
      </c>
      <c r="D7" s="51">
        <f>VLOOKUP($C7,Points!$B$2:C$47,D$6+1,FALSE)</f>
        <v>2</v>
      </c>
      <c r="E7" s="51">
        <f>VLOOKUP($C7,Points!$B$2:D$47,E$6+1,FALSE)</f>
        <v>5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3</v>
      </c>
      <c r="L7" s="51">
        <f>VLOOKUP($C7,Points!$B$2:K$47,L$6+1,FALSE)</f>
        <v>5</v>
      </c>
      <c r="M7" s="51">
        <f>VLOOKUP($C7,Points!$B$2:L$47,M$6+1,FALSE)</f>
        <v>2</v>
      </c>
      <c r="N7" s="51">
        <f>VLOOKUP($C7,Points!$B$2:M$47,N$6+1,FALSE)</f>
        <v>2</v>
      </c>
      <c r="O7" s="12">
        <f>SUM(D7:N7)</f>
        <v>45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1">
        <f>VLOOKUP($C10,Points!$B$2:C$47,D$6+1,FALSE)</f>
        <v>4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48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1</v>
      </c>
      <c r="O11" s="12">
        <f t="shared" si="0"/>
        <v>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21</v>
      </c>
      <c r="E13" s="37">
        <f t="shared" ref="E13:N13" si="1">SUM(E7:E12)</f>
        <v>12</v>
      </c>
      <c r="F13" s="37">
        <f t="shared" si="1"/>
        <v>20</v>
      </c>
      <c r="G13" s="37">
        <f t="shared" si="1"/>
        <v>17</v>
      </c>
      <c r="H13" s="37">
        <f t="shared" si="1"/>
        <v>17</v>
      </c>
      <c r="I13" s="37">
        <f t="shared" si="1"/>
        <v>22</v>
      </c>
      <c r="J13" s="37">
        <f t="shared" si="1"/>
        <v>18</v>
      </c>
      <c r="K13" s="37">
        <f t="shared" si="1"/>
        <v>19</v>
      </c>
      <c r="L13" s="37">
        <f t="shared" si="1"/>
        <v>12</v>
      </c>
      <c r="M13" s="37">
        <f t="shared" si="1"/>
        <v>9</v>
      </c>
      <c r="N13" s="37">
        <f t="shared" si="1"/>
        <v>7</v>
      </c>
      <c r="O13" s="14">
        <f>SUM(D13:I13)</f>
        <v>109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57</v>
      </c>
      <c r="D15" s="50">
        <f>VLOOKUP($C15,Points!$B$2:C$47,D$6+1,FALSE)</f>
        <v>2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3</v>
      </c>
      <c r="H15" s="53">
        <f>VLOOKUP($C15,Points!$B$2:G$47,H$6+1,FALSE)</f>
        <v>6</v>
      </c>
      <c r="I15" s="53">
        <f>VLOOKUP($C15,Points!$B$2:H$47,I$6+1,FALSE)</f>
        <v>2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6</v>
      </c>
      <c r="M15" s="53">
        <f>VLOOKUP($C15,Points!$B$2:L$47,M$6+1,FALSE)</f>
        <v>4</v>
      </c>
      <c r="N15" s="54">
        <f>VLOOKUP($C15,Points!$B$2:M$47,N$6+1,FALSE)</f>
        <v>4</v>
      </c>
      <c r="O15" s="86">
        <f>SUM(D15:N15)</f>
        <v>29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60</v>
      </c>
      <c r="D16" s="50">
        <f>VLOOKUP($C16,Points!$B$2:C$47,D$6+1,FALSE)</f>
        <v>0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1</v>
      </c>
      <c r="O16" s="86">
        <f t="shared" ref="O16:O19" si="2">SUM(D16:N16)</f>
        <v>42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9</v>
      </c>
      <c r="O17" s="86">
        <f t="shared" si="2"/>
        <v>32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6</v>
      </c>
      <c r="O18" s="86">
        <f t="shared" si="2"/>
        <v>16</v>
      </c>
    </row>
    <row r="19" spans="1:18" ht="15" thickBot="1" x14ac:dyDescent="0.35">
      <c r="A19" s="23"/>
      <c r="B19" s="23"/>
      <c r="C19" s="80" t="s">
        <v>10</v>
      </c>
      <c r="D19" s="48">
        <f>SUM(D15:D18)</f>
        <v>10</v>
      </c>
      <c r="E19" s="48">
        <f t="shared" ref="E19:N19" si="3">SUM(E15:E18)</f>
        <v>6</v>
      </c>
      <c r="F19" s="48">
        <f t="shared" si="3"/>
        <v>6</v>
      </c>
      <c r="G19" s="48">
        <f t="shared" si="3"/>
        <v>14</v>
      </c>
      <c r="H19" s="48">
        <f t="shared" si="3"/>
        <v>13</v>
      </c>
      <c r="I19" s="48">
        <f t="shared" si="3"/>
        <v>8</v>
      </c>
      <c r="J19" s="48">
        <f t="shared" si="3"/>
        <v>14</v>
      </c>
      <c r="K19" s="48">
        <f t="shared" si="3"/>
        <v>12</v>
      </c>
      <c r="L19" s="48">
        <f t="shared" si="3"/>
        <v>7</v>
      </c>
      <c r="M19" s="48">
        <f t="shared" si="3"/>
        <v>9</v>
      </c>
      <c r="N19" s="12">
        <f t="shared" si="3"/>
        <v>20</v>
      </c>
      <c r="O19" s="86">
        <f t="shared" si="2"/>
        <v>119</v>
      </c>
    </row>
    <row r="20" spans="1:18" ht="15" thickBot="1" x14ac:dyDescent="0.35">
      <c r="A20" s="23"/>
      <c r="D20" s="84">
        <f t="shared" ref="D20:N20" si="4">D13+D19</f>
        <v>31</v>
      </c>
      <c r="E20" s="7">
        <f t="shared" si="4"/>
        <v>18</v>
      </c>
      <c r="F20" s="87">
        <f t="shared" si="4"/>
        <v>26</v>
      </c>
      <c r="G20" s="7">
        <f t="shared" si="4"/>
        <v>31</v>
      </c>
      <c r="H20" s="87">
        <f t="shared" si="4"/>
        <v>30</v>
      </c>
      <c r="I20" s="84">
        <f t="shared" si="4"/>
        <v>30</v>
      </c>
      <c r="J20" s="83">
        <f t="shared" si="4"/>
        <v>32</v>
      </c>
      <c r="K20" s="83">
        <f t="shared" si="4"/>
        <v>31</v>
      </c>
      <c r="L20" s="83">
        <f t="shared" si="4"/>
        <v>19</v>
      </c>
      <c r="M20" s="83">
        <f t="shared" si="4"/>
        <v>18</v>
      </c>
      <c r="N20" s="83">
        <f t="shared" si="4"/>
        <v>27</v>
      </c>
      <c r="O20" s="13">
        <f>SUM(D20:N20)</f>
        <v>293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27" priority="3" operator="lessThan">
      <formula>4</formula>
    </cfRule>
    <cfRule type="cellIs" dxfId="126" priority="4" operator="greaterThan">
      <formula>3</formula>
    </cfRule>
  </conditionalFormatting>
  <conditionalFormatting sqref="O3">
    <cfRule type="containsText" dxfId="125" priority="1" operator="containsText" text="WRONG">
      <formula>NOT(ISERROR(SEARCH("WRONG",O3)))</formula>
    </cfRule>
    <cfRule type="containsText" dxfId="12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88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Christian Jansson</v>
      </c>
      <c r="D3" s="144" t="s">
        <v>34</v>
      </c>
      <c r="E3" s="139"/>
      <c r="F3" s="47">
        <f>VLOOKUP(C2,Ranking!D6:H67,5,FALSE)</f>
        <v>9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44</v>
      </c>
      <c r="D7" s="51">
        <f>VLOOKUP($C7,Points!$B$2:C$47,D$6+1,FALSE)</f>
        <v>6</v>
      </c>
      <c r="E7" s="51">
        <f>VLOOKUP($C7,Points!$B$2:D$47,E$6+1,FALSE)</f>
        <v>0</v>
      </c>
      <c r="F7" s="51">
        <f>VLOOKUP($C7,Points!$B$2:E$47,F$6+1,FALSE)</f>
        <v>3</v>
      </c>
      <c r="G7" s="51">
        <f>VLOOKUP($C7,Points!$B$2:F$47,G$6+1,FALSE)</f>
        <v>4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46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2</v>
      </c>
      <c r="O8" s="12">
        <f t="shared" ref="O8:O12" si="0">SUM(D8:N8)</f>
        <v>45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1">
        <f>VLOOKUP($C10,Points!$B$2:C$47,D$6+1,FALSE)</f>
        <v>6</v>
      </c>
      <c r="E10" s="51">
        <f>VLOOKUP($C10,Points!$B$2:D$47,E$6+1,FALSE)</f>
        <v>3</v>
      </c>
      <c r="F10" s="51">
        <f>VLOOKUP($C10,Points!$B$2:E$47,F$6+1,FALSE)</f>
        <v>6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5</v>
      </c>
      <c r="O11" s="12">
        <f t="shared" si="0"/>
        <v>16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1">
        <f>VLOOKUP($C12,Points!$B$2:C$47,D$6+1,FALSE)</f>
        <v>2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3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6</v>
      </c>
      <c r="O12" s="12">
        <f t="shared" si="0"/>
        <v>20</v>
      </c>
    </row>
    <row r="13" spans="1:15" x14ac:dyDescent="0.3">
      <c r="A13" s="23"/>
      <c r="B13" s="23"/>
      <c r="C13" s="52" t="s">
        <v>11</v>
      </c>
      <c r="D13" s="37">
        <f>SUM(D7:D12)</f>
        <v>19</v>
      </c>
      <c r="E13" s="37">
        <f t="shared" ref="E13:N13" si="1">SUM(E7:E12)</f>
        <v>12</v>
      </c>
      <c r="F13" s="37">
        <f t="shared" si="1"/>
        <v>20</v>
      </c>
      <c r="G13" s="37">
        <f t="shared" si="1"/>
        <v>23</v>
      </c>
      <c r="H13" s="37">
        <f t="shared" si="1"/>
        <v>17</v>
      </c>
      <c r="I13" s="37">
        <f t="shared" si="1"/>
        <v>29</v>
      </c>
      <c r="J13" s="37">
        <f t="shared" si="1"/>
        <v>24</v>
      </c>
      <c r="K13" s="37">
        <f t="shared" si="1"/>
        <v>23</v>
      </c>
      <c r="L13" s="37">
        <f t="shared" si="1"/>
        <v>12</v>
      </c>
      <c r="M13" s="37">
        <f t="shared" si="1"/>
        <v>9</v>
      </c>
      <c r="N13" s="37">
        <f t="shared" si="1"/>
        <v>17</v>
      </c>
      <c r="O13" s="14">
        <f>SUM(D13:I13)</f>
        <v>120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6</v>
      </c>
      <c r="O15" s="86">
        <f>SUM(D15:N15)</f>
        <v>40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57</v>
      </c>
      <c r="D16" s="50">
        <f>VLOOKUP($C16,Points!$B$2:C$47,D$6+1,FALSE)</f>
        <v>2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3</v>
      </c>
      <c r="H16" s="53">
        <f>VLOOKUP($C16,Points!$B$2:G$47,H$6+1,FALSE)</f>
        <v>6</v>
      </c>
      <c r="I16" s="53">
        <f>VLOOKUP($C16,Points!$B$2:H$47,I$6+1,FALSE)</f>
        <v>2</v>
      </c>
      <c r="J16" s="53">
        <f>VLOOKUP($C16,Points!$B$2:I$47,J$6+1,FALSE)</f>
        <v>0</v>
      </c>
      <c r="K16" s="53">
        <f>VLOOKUP($C16,Points!$B$2:J$47,K$6+1,FALSE)</f>
        <v>2</v>
      </c>
      <c r="L16" s="53">
        <f>VLOOKUP($C16,Points!$B$2:K$47,L$6+1,FALSE)</f>
        <v>6</v>
      </c>
      <c r="M16" s="53">
        <f>VLOOKUP($C16,Points!$B$2:L$47,M$6+1,FALSE)</f>
        <v>4</v>
      </c>
      <c r="N16" s="54">
        <f>VLOOKUP($C16,Points!$B$2:M$47,N$6+1,FALSE)</f>
        <v>4</v>
      </c>
      <c r="O16" s="86">
        <f t="shared" ref="O16:O19" si="2">SUM(D16:N16)</f>
        <v>29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65</v>
      </c>
      <c r="D17" s="50">
        <f>VLOOKUP($C17,Points!$B$2:C$47,D$6+1,FALSE)</f>
        <v>0</v>
      </c>
      <c r="E17" s="53">
        <f>VLOOKUP($C17,Points!$B$2:D$47,E$6+1,FALSE)</f>
        <v>2</v>
      </c>
      <c r="F17" s="53">
        <f>VLOOKUP($C17,Points!$B$2:E$47,F$6+1,FALSE)</f>
        <v>0</v>
      </c>
      <c r="G17" s="53">
        <f>VLOOKUP($C17,Points!$B$2:F$47,G$6+1,FALSE)</f>
        <v>6</v>
      </c>
      <c r="H17" s="53">
        <f>VLOOKUP($C17,Points!$B$2:G$47,H$6+1,FALSE)</f>
        <v>4</v>
      </c>
      <c r="I17" s="53">
        <f>VLOOKUP($C17,Points!$B$2:H$47,I$6+1,FALSE)</f>
        <v>5</v>
      </c>
      <c r="J17" s="53">
        <f>VLOOKUP($C17,Points!$B$2:I$47,J$6+1,FALSE)</f>
        <v>0</v>
      </c>
      <c r="K17" s="53">
        <f>VLOOKUP($C17,Points!$B$2:J$47,K$6+1,FALSE)</f>
        <v>5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4</v>
      </c>
      <c r="O17" s="86">
        <f t="shared" si="2"/>
        <v>26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9</v>
      </c>
      <c r="O18" s="86">
        <f t="shared" si="2"/>
        <v>32</v>
      </c>
    </row>
    <row r="19" spans="1:18" ht="15" thickBot="1" x14ac:dyDescent="0.35">
      <c r="A19" s="23"/>
      <c r="B19" s="23"/>
      <c r="C19" s="80" t="s">
        <v>10</v>
      </c>
      <c r="D19" s="48">
        <f>SUM(D15:D18)</f>
        <v>7</v>
      </c>
      <c r="E19" s="48">
        <f t="shared" ref="E19:N19" si="3">SUM(E15:E18)</f>
        <v>8</v>
      </c>
      <c r="F19" s="48">
        <f t="shared" si="3"/>
        <v>6</v>
      </c>
      <c r="G19" s="48">
        <f t="shared" si="3"/>
        <v>20</v>
      </c>
      <c r="H19" s="48">
        <f t="shared" si="3"/>
        <v>15</v>
      </c>
      <c r="I19" s="48">
        <f t="shared" si="3"/>
        <v>14</v>
      </c>
      <c r="J19" s="48">
        <f t="shared" si="3"/>
        <v>12</v>
      </c>
      <c r="K19" s="48">
        <f t="shared" si="3"/>
        <v>9</v>
      </c>
      <c r="L19" s="48">
        <f t="shared" si="3"/>
        <v>6</v>
      </c>
      <c r="M19" s="48">
        <f t="shared" si="3"/>
        <v>7</v>
      </c>
      <c r="N19" s="12">
        <f t="shared" si="3"/>
        <v>23</v>
      </c>
      <c r="O19" s="86">
        <f t="shared" si="2"/>
        <v>127</v>
      </c>
    </row>
    <row r="20" spans="1:18" ht="15" thickBot="1" x14ac:dyDescent="0.35">
      <c r="A20" s="23"/>
      <c r="D20" s="84">
        <f t="shared" ref="D20:N20" si="4">D13+D19</f>
        <v>26</v>
      </c>
      <c r="E20" s="7">
        <f t="shared" si="4"/>
        <v>20</v>
      </c>
      <c r="F20" s="87">
        <f t="shared" si="4"/>
        <v>26</v>
      </c>
      <c r="G20" s="7">
        <f t="shared" si="4"/>
        <v>43</v>
      </c>
      <c r="H20" s="87">
        <f t="shared" si="4"/>
        <v>32</v>
      </c>
      <c r="I20" s="84">
        <f t="shared" si="4"/>
        <v>43</v>
      </c>
      <c r="J20" s="83">
        <f t="shared" si="4"/>
        <v>36</v>
      </c>
      <c r="K20" s="83">
        <f t="shared" si="4"/>
        <v>32</v>
      </c>
      <c r="L20" s="83">
        <f t="shared" si="4"/>
        <v>18</v>
      </c>
      <c r="M20" s="83">
        <f t="shared" si="4"/>
        <v>16</v>
      </c>
      <c r="N20" s="83">
        <f t="shared" si="4"/>
        <v>40</v>
      </c>
      <c r="O20" s="13">
        <f>SUM(D20:N20)</f>
        <v>332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23" priority="3" operator="lessThan">
      <formula>4</formula>
    </cfRule>
    <cfRule type="cellIs" dxfId="122" priority="4" operator="greaterThan">
      <formula>3</formula>
    </cfRule>
  </conditionalFormatting>
  <conditionalFormatting sqref="O3">
    <cfRule type="containsText" dxfId="121" priority="1" operator="containsText" text="WRONG">
      <formula>NOT(ISERROR(SEARCH("WRONG",O3)))</formula>
    </cfRule>
    <cfRule type="containsText" dxfId="12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87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Magnus Kongshammer</v>
      </c>
      <c r="D3" s="144" t="s">
        <v>34</v>
      </c>
      <c r="E3" s="139"/>
      <c r="F3" s="47">
        <f>VLOOKUP(C2,Ranking!D6:H67,5,FALSE)</f>
        <v>49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3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43</v>
      </c>
      <c r="D8" s="51">
        <f>VLOOKUP($C8,Points!$B$2:C$47,D$6+1,FALSE)</f>
        <v>5</v>
      </c>
      <c r="E8" s="51">
        <f>VLOOKUP($C8,Points!$B$2:D$47,E$6+1,FALSE)</f>
        <v>5</v>
      </c>
      <c r="F8" s="51">
        <f>VLOOKUP($C8,Points!$B$2:E$47,F$6+1,FALSE)</f>
        <v>6</v>
      </c>
      <c r="G8" s="51">
        <f>VLOOKUP($C8,Points!$B$2:F$47,G$6+1,FALSE)</f>
        <v>5</v>
      </c>
      <c r="H8" s="51">
        <f>VLOOKUP($C8,Points!$B$2:G$47,H$6+1,FALSE)</f>
        <v>3</v>
      </c>
      <c r="I8" s="51">
        <f>VLOOKUP($C8,Points!$B$2:H$47,I$6+1,FALSE)</f>
        <v>6</v>
      </c>
      <c r="J8" s="51">
        <f>VLOOKUP($C8,Points!$B$2:I$47,J$6+1,FALSE)</f>
        <v>5</v>
      </c>
      <c r="K8" s="51">
        <f>VLOOKUP($C8,Points!$B$2:J$47,K$6+1,FALSE)</f>
        <v>0</v>
      </c>
      <c r="L8" s="51">
        <f>VLOOKUP($C8,Points!$B$2:K$47,L$6+1,FALSE)</f>
        <v>6</v>
      </c>
      <c r="M8" s="51">
        <f>VLOOKUP($C8,Points!$B$2:L$47,M$6+1,FALSE)</f>
        <v>4</v>
      </c>
      <c r="N8" s="51">
        <f>VLOOKUP($C8,Points!$B$2:M$47,N$6+1,FALSE)</f>
        <v>4</v>
      </c>
      <c r="O8" s="12">
        <f t="shared" ref="O8:O12" si="0">SUM(D8:N8)</f>
        <v>49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53</v>
      </c>
      <c r="D9" s="51">
        <f>VLOOKUP($C9,Points!$B$2:C$47,D$6+1,FALSE)</f>
        <v>0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5</v>
      </c>
      <c r="O9" s="12">
        <f t="shared" si="0"/>
        <v>16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1">
        <f>VLOOKUP($C10,Points!$B$2:C$47,D$6+1,FALSE)</f>
        <v>6</v>
      </c>
      <c r="E10" s="51">
        <f>VLOOKUP($C10,Points!$B$2:D$47,E$6+1,FALSE)</f>
        <v>3</v>
      </c>
      <c r="F10" s="51">
        <f>VLOOKUP($C10,Points!$B$2:E$47,F$6+1,FALSE)</f>
        <v>6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1">
        <f>VLOOKUP($C11,Points!$B$2:C$47,D$6+1,FALSE)</f>
        <v>6</v>
      </c>
      <c r="E11" s="51">
        <f>VLOOKUP($C11,Points!$B$2:D$47,E$6+1,FALSE)</f>
        <v>0</v>
      </c>
      <c r="F11" s="51">
        <f>VLOOKUP($C11,Points!$B$2:E$47,F$6+1,FALSE)</f>
        <v>2</v>
      </c>
      <c r="G11" s="51">
        <f>VLOOKUP($C11,Points!$B$2:F$47,G$6+1,FALSE)</f>
        <v>1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12</v>
      </c>
      <c r="O11" s="12">
        <f t="shared" si="0"/>
        <v>21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45</v>
      </c>
      <c r="D12" s="51">
        <f>VLOOKUP($C12,Points!$B$2:C$47,D$6+1,FALSE)</f>
        <v>2</v>
      </c>
      <c r="E12" s="51">
        <f>VLOOKUP($C12,Points!$B$2:D$47,E$6+1,FALSE)</f>
        <v>5</v>
      </c>
      <c r="F12" s="51">
        <f>VLOOKUP($C12,Points!$B$2:E$47,F$6+1,FALSE)</f>
        <v>3</v>
      </c>
      <c r="G12" s="51">
        <f>VLOOKUP($C12,Points!$B$2:F$47,G$6+1,FALSE)</f>
        <v>2</v>
      </c>
      <c r="H12" s="51">
        <f>VLOOKUP($C12,Points!$B$2:G$47,H$6+1,FALSE)</f>
        <v>5</v>
      </c>
      <c r="I12" s="51">
        <f>VLOOKUP($C12,Points!$B$2:H$47,I$6+1,FALSE)</f>
        <v>0</v>
      </c>
      <c r="J12" s="51">
        <f>VLOOKUP($C12,Points!$B$2:I$47,J$6+1,FALSE)</f>
        <v>4</v>
      </c>
      <c r="K12" s="51">
        <f>VLOOKUP($C12,Points!$B$2:J$47,K$6+1,FALSE)</f>
        <v>2</v>
      </c>
      <c r="L12" s="51">
        <f>VLOOKUP($C12,Points!$B$2:K$47,L$6+1,FALSE)</f>
        <v>1</v>
      </c>
      <c r="M12" s="51">
        <f>VLOOKUP($C12,Points!$B$2:L$47,M$6+1,FALSE)</f>
        <v>4</v>
      </c>
      <c r="N12" s="51">
        <f>VLOOKUP($C12,Points!$B$2:M$47,N$6+1,FALSE)</f>
        <v>3</v>
      </c>
      <c r="O12" s="12">
        <f t="shared" si="0"/>
        <v>31</v>
      </c>
    </row>
    <row r="13" spans="1:15" x14ac:dyDescent="0.3">
      <c r="A13" s="23"/>
      <c r="B13" s="23"/>
      <c r="C13" s="52" t="s">
        <v>11</v>
      </c>
      <c r="D13" s="37">
        <f>SUM(D7:D12)</f>
        <v>21</v>
      </c>
      <c r="E13" s="37">
        <f t="shared" ref="E13:N13" si="1">SUM(E7:E12)</f>
        <v>16</v>
      </c>
      <c r="F13" s="37">
        <f t="shared" si="1"/>
        <v>22</v>
      </c>
      <c r="G13" s="37">
        <f t="shared" si="1"/>
        <v>14</v>
      </c>
      <c r="H13" s="37">
        <f t="shared" si="1"/>
        <v>14</v>
      </c>
      <c r="I13" s="37">
        <f t="shared" si="1"/>
        <v>20</v>
      </c>
      <c r="J13" s="37">
        <f t="shared" si="1"/>
        <v>12</v>
      </c>
      <c r="K13" s="37">
        <f t="shared" si="1"/>
        <v>16</v>
      </c>
      <c r="L13" s="37">
        <f t="shared" si="1"/>
        <v>12</v>
      </c>
      <c r="M13" s="37">
        <f t="shared" si="1"/>
        <v>12</v>
      </c>
      <c r="N13" s="37">
        <f t="shared" si="1"/>
        <v>27</v>
      </c>
      <c r="O13" s="14">
        <f>SUM(D13:I13)</f>
        <v>107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66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5</v>
      </c>
      <c r="H15" s="53">
        <f>VLOOKUP($C15,Points!$B$2:G$47,H$6+1,FALSE)</f>
        <v>0</v>
      </c>
      <c r="I15" s="53">
        <f>VLOOKUP($C15,Points!$B$2:H$47,I$6+1,FALSE)</f>
        <v>1</v>
      </c>
      <c r="J15" s="53">
        <f>VLOOKUP($C15,Points!$B$2:I$47,J$6+1,FALSE)</f>
        <v>8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3</v>
      </c>
      <c r="N15" s="54">
        <f>VLOOKUP($C15,Points!$B$2:M$47,N$6+1,FALSE)</f>
        <v>9</v>
      </c>
      <c r="O15" s="86">
        <f>SUM(D15:N15)</f>
        <v>32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86">
        <f t="shared" si="2"/>
        <v>16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61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5</v>
      </c>
      <c r="G18" s="53">
        <f>VLOOKUP($C18,Points!$B$2:F$47,G$6+1,FALSE)</f>
        <v>0</v>
      </c>
      <c r="H18" s="53">
        <f>VLOOKUP($C18,Points!$B$2:G$47,H$6+1,FALSE)</f>
        <v>0</v>
      </c>
      <c r="I18" s="53">
        <f>VLOOKUP($C18,Points!$B$2:H$47,I$6+1,FALSE)</f>
        <v>0</v>
      </c>
      <c r="J18" s="53">
        <f>VLOOKUP($C18,Points!$B$2:I$47,J$6+1,FALSE)</f>
        <v>6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0</v>
      </c>
      <c r="O18" s="86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16</v>
      </c>
      <c r="E19" s="48">
        <f t="shared" ref="E19:N19" si="3">SUM(E15:E18)</f>
        <v>5</v>
      </c>
      <c r="F19" s="48">
        <f t="shared" si="3"/>
        <v>8</v>
      </c>
      <c r="G19" s="48">
        <f t="shared" si="3"/>
        <v>11</v>
      </c>
      <c r="H19" s="48">
        <f t="shared" si="3"/>
        <v>7</v>
      </c>
      <c r="I19" s="48">
        <f t="shared" si="3"/>
        <v>7</v>
      </c>
      <c r="J19" s="48">
        <f t="shared" si="3"/>
        <v>18</v>
      </c>
      <c r="K19" s="48">
        <f t="shared" si="3"/>
        <v>11</v>
      </c>
      <c r="L19" s="48">
        <f t="shared" si="3"/>
        <v>1</v>
      </c>
      <c r="M19" s="48">
        <f t="shared" si="3"/>
        <v>6</v>
      </c>
      <c r="N19" s="12">
        <f t="shared" si="3"/>
        <v>15</v>
      </c>
      <c r="O19" s="86">
        <f t="shared" si="2"/>
        <v>105</v>
      </c>
    </row>
    <row r="20" spans="1:18" ht="15" thickBot="1" x14ac:dyDescent="0.35">
      <c r="A20" s="23"/>
      <c r="D20" s="84">
        <f t="shared" ref="D20:N20" si="4">D13+D19</f>
        <v>37</v>
      </c>
      <c r="E20" s="7">
        <f t="shared" si="4"/>
        <v>21</v>
      </c>
      <c r="F20" s="87">
        <f t="shared" si="4"/>
        <v>30</v>
      </c>
      <c r="G20" s="7">
        <f t="shared" si="4"/>
        <v>25</v>
      </c>
      <c r="H20" s="87">
        <f t="shared" si="4"/>
        <v>21</v>
      </c>
      <c r="I20" s="84">
        <f t="shared" si="4"/>
        <v>27</v>
      </c>
      <c r="J20" s="83">
        <f t="shared" si="4"/>
        <v>30</v>
      </c>
      <c r="K20" s="83">
        <f t="shared" si="4"/>
        <v>27</v>
      </c>
      <c r="L20" s="83">
        <f t="shared" si="4"/>
        <v>13</v>
      </c>
      <c r="M20" s="83">
        <f t="shared" si="4"/>
        <v>18</v>
      </c>
      <c r="N20" s="83">
        <f t="shared" si="4"/>
        <v>42</v>
      </c>
      <c r="O20" s="13">
        <f>SUM(D20:N20)</f>
        <v>291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19" priority="3" operator="lessThan">
      <formula>4</formula>
    </cfRule>
    <cfRule type="cellIs" dxfId="118" priority="4" operator="greaterThan">
      <formula>3</formula>
    </cfRule>
  </conditionalFormatting>
  <conditionalFormatting sqref="O3">
    <cfRule type="containsText" dxfId="117" priority="1" operator="containsText" text="WRONG">
      <formula>NOT(ISERROR(SEARCH("WRONG",O3)))</formula>
    </cfRule>
    <cfRule type="containsText" dxfId="11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7" sqref="A17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86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Lars Gottlieb</v>
      </c>
      <c r="D3" s="144" t="s">
        <v>34</v>
      </c>
      <c r="E3" s="139"/>
      <c r="F3" s="47">
        <f>VLOOKUP(C2,Ranking!D6:H67,5,FALSE)</f>
        <v>5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3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1</v>
      </c>
      <c r="C8" s="8" t="s">
        <v>35</v>
      </c>
      <c r="D8" s="51">
        <f>VLOOKUP($C8,Points!$B$2:C$47,D$6+1,FALSE)</f>
        <v>3</v>
      </c>
      <c r="E8" s="51">
        <f>VLOOKUP($C8,Points!$B$2:D$47,E$6+1,FALSE)</f>
        <v>4</v>
      </c>
      <c r="F8" s="51">
        <f>VLOOKUP($C8,Points!$B$2:E$47,F$6+1,FALSE)</f>
        <v>6</v>
      </c>
      <c r="G8" s="51">
        <f>VLOOKUP($C8,Points!$B$2:F$47,G$6+1,FALSE)</f>
        <v>6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2</v>
      </c>
      <c r="M8" s="51">
        <f>VLOOKUP($C8,Points!$B$2:L$47,M$6+1,FALSE)</f>
        <v>3</v>
      </c>
      <c r="N8" s="51">
        <f>VLOOKUP($C8,Points!$B$2:M$47,N$6+1,FALSE)</f>
        <v>4</v>
      </c>
      <c r="O8" s="12">
        <f t="shared" ref="O8:O12" si="0">SUM(D8:N8)</f>
        <v>52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53</v>
      </c>
      <c r="D9" s="51">
        <f>VLOOKUP($C9,Points!$B$2:C$47,D$6+1,FALSE)</f>
        <v>0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5</v>
      </c>
      <c r="O9" s="12">
        <f t="shared" si="0"/>
        <v>16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1">
        <f>VLOOKUP($C10,Points!$B$2:C$47,D$6+1,FALSE)</f>
        <v>6</v>
      </c>
      <c r="E10" s="51">
        <f>VLOOKUP($C10,Points!$B$2:D$47,E$6+1,FALSE)</f>
        <v>3</v>
      </c>
      <c r="F10" s="51">
        <f>VLOOKUP($C10,Points!$B$2:E$47,F$6+1,FALSE)</f>
        <v>6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1">
        <f>VLOOKUP($C11,Points!$B$2:C$47,D$6+1,FALSE)</f>
        <v>6</v>
      </c>
      <c r="E11" s="51">
        <f>VLOOKUP($C11,Points!$B$2:D$47,E$6+1,FALSE)</f>
        <v>0</v>
      </c>
      <c r="F11" s="51">
        <f>VLOOKUP($C11,Points!$B$2:E$47,F$6+1,FALSE)</f>
        <v>2</v>
      </c>
      <c r="G11" s="51">
        <f>VLOOKUP($C11,Points!$B$2:F$47,G$6+1,FALSE)</f>
        <v>1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12</v>
      </c>
      <c r="O11" s="12">
        <f t="shared" si="0"/>
        <v>21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50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6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11</v>
      </c>
      <c r="O12" s="12">
        <f t="shared" si="0"/>
        <v>23</v>
      </c>
    </row>
    <row r="13" spans="1:15" x14ac:dyDescent="0.3">
      <c r="A13" s="23"/>
      <c r="B13" s="23"/>
      <c r="C13" s="52" t="s">
        <v>11</v>
      </c>
      <c r="D13" s="37">
        <f>SUM(D7:D12)</f>
        <v>17</v>
      </c>
      <c r="E13" s="37">
        <f t="shared" ref="E13:N13" si="1">SUM(E7:E12)</f>
        <v>10</v>
      </c>
      <c r="F13" s="37">
        <f t="shared" si="1"/>
        <v>19</v>
      </c>
      <c r="G13" s="37">
        <f t="shared" si="1"/>
        <v>13</v>
      </c>
      <c r="H13" s="37">
        <f t="shared" si="1"/>
        <v>12</v>
      </c>
      <c r="I13" s="37">
        <f t="shared" si="1"/>
        <v>26</v>
      </c>
      <c r="J13" s="37">
        <f t="shared" si="1"/>
        <v>15</v>
      </c>
      <c r="K13" s="37">
        <f t="shared" si="1"/>
        <v>20</v>
      </c>
      <c r="L13" s="37">
        <f t="shared" si="1"/>
        <v>7</v>
      </c>
      <c r="M13" s="37">
        <f t="shared" si="1"/>
        <v>7</v>
      </c>
      <c r="N13" s="37">
        <f t="shared" si="1"/>
        <v>35</v>
      </c>
      <c r="O13" s="14">
        <f>SUM(D13:I13)</f>
        <v>97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66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5</v>
      </c>
      <c r="H15" s="53">
        <f>VLOOKUP($C15,Points!$B$2:G$47,H$6+1,FALSE)</f>
        <v>0</v>
      </c>
      <c r="I15" s="53">
        <f>VLOOKUP($C15,Points!$B$2:H$47,I$6+1,FALSE)</f>
        <v>1</v>
      </c>
      <c r="J15" s="53">
        <f>VLOOKUP($C15,Points!$B$2:I$47,J$6+1,FALSE)</f>
        <v>8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3</v>
      </c>
      <c r="N15" s="54">
        <f>VLOOKUP($C15,Points!$B$2:M$47,N$6+1,FALSE)</f>
        <v>9</v>
      </c>
      <c r="O15" s="86">
        <f>SUM(D15:N15)</f>
        <v>32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2" t="s">
        <v>59</v>
      </c>
      <c r="D17" s="50">
        <f>VLOOKUP($C17,Points!$B$2:C$47,D$6+1,FALSE)</f>
        <v>5</v>
      </c>
      <c r="E17" s="53">
        <f>VLOOKUP($C17,Points!$B$2:D$47,E$6+1,FALSE)</f>
        <v>5</v>
      </c>
      <c r="F17" s="53">
        <f>VLOOKUP($C17,Points!$B$2:E$47,F$6+1,FALSE)</f>
        <v>6</v>
      </c>
      <c r="G17" s="53">
        <f>VLOOKUP($C17,Points!$B$2:F$47,G$6+1,FALSE)</f>
        <v>6</v>
      </c>
      <c r="H17" s="53">
        <f>VLOOKUP($C17,Points!$B$2:G$47,H$6+1,FALSE)</f>
        <v>6</v>
      </c>
      <c r="I17" s="53">
        <f>VLOOKUP($C17,Points!$B$2:H$47,I$6+1,FALSE)</f>
        <v>5</v>
      </c>
      <c r="J17" s="53">
        <f>VLOOKUP($C17,Points!$B$2:I$47,J$6+1,FALSE)</f>
        <v>6</v>
      </c>
      <c r="K17" s="53">
        <f>VLOOKUP($C17,Points!$B$2:J$47,K$6+1,FALSE)</f>
        <v>6</v>
      </c>
      <c r="L17" s="53">
        <f>VLOOKUP($C17,Points!$B$2:K$47,L$6+1,FALSE)</f>
        <v>0</v>
      </c>
      <c r="M17" s="53">
        <f>VLOOKUP($C17,Points!$B$2:L$47,M$6+1,FALSE)</f>
        <v>6</v>
      </c>
      <c r="N17" s="54">
        <f>VLOOKUP($C17,Points!$B$2:M$47,N$6+1,FALSE)</f>
        <v>3</v>
      </c>
      <c r="O17" s="86">
        <f t="shared" si="2"/>
        <v>54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60</v>
      </c>
      <c r="D18" s="50">
        <f>VLOOKUP($C18,Points!$B$2:C$47,D$6+1,FALSE)</f>
        <v>0</v>
      </c>
      <c r="E18" s="53">
        <f>VLOOKUP($C18,Points!$B$2:D$47,E$6+1,FALSE)</f>
        <v>6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1</v>
      </c>
      <c r="O18" s="86">
        <f t="shared" si="2"/>
        <v>42</v>
      </c>
    </row>
    <row r="19" spans="1:18" ht="15" thickBot="1" x14ac:dyDescent="0.35">
      <c r="A19" s="23"/>
      <c r="B19" s="23"/>
      <c r="C19" s="80" t="s">
        <v>10</v>
      </c>
      <c r="D19" s="48">
        <f>SUM(D15:D18)</f>
        <v>12</v>
      </c>
      <c r="E19" s="48">
        <f t="shared" ref="E19:N19" si="3">SUM(E15:E18)</f>
        <v>11</v>
      </c>
      <c r="F19" s="48">
        <f t="shared" si="3"/>
        <v>15</v>
      </c>
      <c r="G19" s="48">
        <f t="shared" si="3"/>
        <v>23</v>
      </c>
      <c r="H19" s="48">
        <f t="shared" si="3"/>
        <v>18</v>
      </c>
      <c r="I19" s="48">
        <f t="shared" si="3"/>
        <v>17</v>
      </c>
      <c r="J19" s="48">
        <f t="shared" si="3"/>
        <v>24</v>
      </c>
      <c r="K19" s="48">
        <f t="shared" si="3"/>
        <v>16</v>
      </c>
      <c r="L19" s="48">
        <f t="shared" si="3"/>
        <v>0</v>
      </c>
      <c r="M19" s="48">
        <f t="shared" si="3"/>
        <v>10</v>
      </c>
      <c r="N19" s="12">
        <f t="shared" si="3"/>
        <v>13</v>
      </c>
      <c r="O19" s="86">
        <f t="shared" si="2"/>
        <v>159</v>
      </c>
    </row>
    <row r="20" spans="1:18" ht="15" thickBot="1" x14ac:dyDescent="0.35">
      <c r="A20" s="23"/>
      <c r="D20" s="84">
        <f t="shared" ref="D20:N20" si="4">D13+D19</f>
        <v>29</v>
      </c>
      <c r="E20" s="7">
        <f t="shared" si="4"/>
        <v>21</v>
      </c>
      <c r="F20" s="87">
        <f t="shared" si="4"/>
        <v>34</v>
      </c>
      <c r="G20" s="7">
        <f t="shared" si="4"/>
        <v>36</v>
      </c>
      <c r="H20" s="87">
        <f t="shared" si="4"/>
        <v>30</v>
      </c>
      <c r="I20" s="84">
        <f t="shared" si="4"/>
        <v>43</v>
      </c>
      <c r="J20" s="83">
        <f t="shared" si="4"/>
        <v>39</v>
      </c>
      <c r="K20" s="83">
        <f t="shared" si="4"/>
        <v>36</v>
      </c>
      <c r="L20" s="83">
        <f t="shared" si="4"/>
        <v>7</v>
      </c>
      <c r="M20" s="83">
        <f t="shared" si="4"/>
        <v>17</v>
      </c>
      <c r="N20" s="83">
        <f t="shared" si="4"/>
        <v>48</v>
      </c>
      <c r="O20" s="13">
        <f>SUM(D20:N20)</f>
        <v>340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15" priority="3" operator="lessThan">
      <formula>4</formula>
    </cfRule>
    <cfRule type="cellIs" dxfId="114" priority="4" operator="greaterThan">
      <formula>3</formula>
    </cfRule>
  </conditionalFormatting>
  <conditionalFormatting sqref="O3">
    <cfRule type="containsText" dxfId="113" priority="1" operator="containsText" text="WRONG">
      <formula>NOT(ISERROR(SEARCH("WRONG",O3)))</formula>
    </cfRule>
    <cfRule type="containsText" dxfId="11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85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Lucas Dittmer</v>
      </c>
      <c r="D3" s="144" t="s">
        <v>34</v>
      </c>
      <c r="E3" s="139"/>
      <c r="F3" s="47">
        <f>VLOOKUP(C2,Ranking!D6:H67,5,FALSE)</f>
        <v>34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3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2</v>
      </c>
      <c r="O8" s="12">
        <f t="shared" ref="O8:O12" si="0">SUM(D8:N8)</f>
        <v>45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37</v>
      </c>
      <c r="D9" s="51">
        <f>VLOOKUP($C9,Points!$B$2:C$47,D$6+1,FALSE)</f>
        <v>2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3</v>
      </c>
      <c r="J9" s="51">
        <f>VLOOKUP($C9,Points!$B$2:I$47,J$6+1,FALSE)</f>
        <v>6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6</v>
      </c>
      <c r="O9" s="12">
        <f t="shared" si="0"/>
        <v>20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1</v>
      </c>
      <c r="C10" s="8" t="s">
        <v>84</v>
      </c>
      <c r="D10" s="51">
        <f>VLOOKUP($C10,Points!$B$2:C$47,D$6+1,FALSE)</f>
        <v>4</v>
      </c>
      <c r="E10" s="51">
        <f>VLOOKUP($C10,Points!$B$2:D$47,E$6+1,FALSE)</f>
        <v>3</v>
      </c>
      <c r="F10" s="51">
        <f>VLOOKUP($C10,Points!$B$2:E$47,F$6+1,FALSE)</f>
        <v>2</v>
      </c>
      <c r="G10" s="51">
        <f>VLOOKUP($C10,Points!$B$2:F$47,G$6+1,FALSE)</f>
        <v>2</v>
      </c>
      <c r="H10" s="51">
        <f>VLOOKUP($C10,Points!$B$2:G$47,H$6+1,FALSE)</f>
        <v>6</v>
      </c>
      <c r="I10" s="51">
        <f>VLOOKUP($C10,Points!$B$2:H$47,I$6+1,FALSE)</f>
        <v>3</v>
      </c>
      <c r="J10" s="51">
        <f>VLOOKUP($C10,Points!$B$2:I$47,J$6+1,FALSE)</f>
        <v>4</v>
      </c>
      <c r="K10" s="51">
        <f>VLOOKUP($C10,Points!$B$2:J$47,K$6+1,FALSE)</f>
        <v>1</v>
      </c>
      <c r="L10" s="51">
        <f>VLOOKUP($C10,Points!$B$2:K$47,L$6+1,FALSE)</f>
        <v>1</v>
      </c>
      <c r="M10" s="51">
        <f>VLOOKUP($C10,Points!$B$2:L$47,M$6+1,FALSE)</f>
        <v>0</v>
      </c>
      <c r="N10" s="51">
        <f>VLOOKUP($C10,Points!$B$2:M$47,N$6+1,FALSE)</f>
        <v>4</v>
      </c>
      <c r="O10" s="12">
        <f t="shared" si="0"/>
        <v>30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50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6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11</v>
      </c>
      <c r="O11" s="12">
        <f t="shared" si="0"/>
        <v>23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14</v>
      </c>
      <c r="F13" s="37">
        <f t="shared" si="1"/>
        <v>18</v>
      </c>
      <c r="G13" s="37">
        <f t="shared" si="1"/>
        <v>12</v>
      </c>
      <c r="H13" s="37">
        <f t="shared" si="1"/>
        <v>17</v>
      </c>
      <c r="I13" s="37">
        <f t="shared" si="1"/>
        <v>28</v>
      </c>
      <c r="J13" s="37">
        <f t="shared" si="1"/>
        <v>25</v>
      </c>
      <c r="K13" s="37">
        <f t="shared" si="1"/>
        <v>14</v>
      </c>
      <c r="L13" s="37">
        <f t="shared" si="1"/>
        <v>11</v>
      </c>
      <c r="M13" s="37">
        <f t="shared" si="1"/>
        <v>6</v>
      </c>
      <c r="N13" s="37">
        <f t="shared" si="1"/>
        <v>26</v>
      </c>
      <c r="O13" s="14">
        <f>SUM(D13:I13)</f>
        <v>105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6</v>
      </c>
      <c r="O15" s="86">
        <f>SUM(D15:N15)</f>
        <v>40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65</v>
      </c>
      <c r="D17" s="50">
        <f>VLOOKUP($C17,Points!$B$2:C$47,D$6+1,FALSE)</f>
        <v>0</v>
      </c>
      <c r="E17" s="53">
        <f>VLOOKUP($C17,Points!$B$2:D$47,E$6+1,FALSE)</f>
        <v>2</v>
      </c>
      <c r="F17" s="53">
        <f>VLOOKUP($C17,Points!$B$2:E$47,F$6+1,FALSE)</f>
        <v>0</v>
      </c>
      <c r="G17" s="53">
        <f>VLOOKUP($C17,Points!$B$2:F$47,G$6+1,FALSE)</f>
        <v>6</v>
      </c>
      <c r="H17" s="53">
        <f>VLOOKUP($C17,Points!$B$2:G$47,H$6+1,FALSE)</f>
        <v>4</v>
      </c>
      <c r="I17" s="53">
        <f>VLOOKUP($C17,Points!$B$2:H$47,I$6+1,FALSE)</f>
        <v>5</v>
      </c>
      <c r="J17" s="53">
        <f>VLOOKUP($C17,Points!$B$2:I$47,J$6+1,FALSE)</f>
        <v>0</v>
      </c>
      <c r="K17" s="53">
        <f>VLOOKUP($C17,Points!$B$2:J$47,K$6+1,FALSE)</f>
        <v>5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4</v>
      </c>
      <c r="O17" s="86">
        <f t="shared" si="2"/>
        <v>26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6</v>
      </c>
      <c r="O18" s="86">
        <f t="shared" si="2"/>
        <v>16</v>
      </c>
    </row>
    <row r="19" spans="1:18" ht="15" thickBot="1" x14ac:dyDescent="0.35">
      <c r="A19" s="23"/>
      <c r="B19" s="23"/>
      <c r="C19" s="80" t="s">
        <v>10</v>
      </c>
      <c r="D19" s="48">
        <f>SUM(D15:D18)</f>
        <v>8</v>
      </c>
      <c r="E19" s="48">
        <f t="shared" ref="E19:N19" si="3">SUM(E15:E18)</f>
        <v>8</v>
      </c>
      <c r="F19" s="48">
        <f t="shared" si="3"/>
        <v>9</v>
      </c>
      <c r="G19" s="48">
        <f t="shared" si="3"/>
        <v>18</v>
      </c>
      <c r="H19" s="48">
        <f t="shared" si="3"/>
        <v>16</v>
      </c>
      <c r="I19" s="48">
        <f t="shared" si="3"/>
        <v>17</v>
      </c>
      <c r="J19" s="48">
        <f t="shared" si="3"/>
        <v>8</v>
      </c>
      <c r="K19" s="48">
        <f t="shared" si="3"/>
        <v>9</v>
      </c>
      <c r="L19" s="48">
        <f t="shared" si="3"/>
        <v>1</v>
      </c>
      <c r="M19" s="48">
        <f t="shared" si="3"/>
        <v>3</v>
      </c>
      <c r="N19" s="12">
        <f t="shared" si="3"/>
        <v>16</v>
      </c>
      <c r="O19" s="86">
        <f t="shared" si="2"/>
        <v>113</v>
      </c>
    </row>
    <row r="20" spans="1:18" ht="15" thickBot="1" x14ac:dyDescent="0.35">
      <c r="A20" s="23"/>
      <c r="D20" s="84">
        <f t="shared" ref="D20:N20" si="4">D13+D19</f>
        <v>24</v>
      </c>
      <c r="E20" s="7">
        <f t="shared" si="4"/>
        <v>22</v>
      </c>
      <c r="F20" s="87">
        <f t="shared" si="4"/>
        <v>27</v>
      </c>
      <c r="G20" s="7">
        <f t="shared" si="4"/>
        <v>30</v>
      </c>
      <c r="H20" s="87">
        <f t="shared" si="4"/>
        <v>33</v>
      </c>
      <c r="I20" s="84">
        <f t="shared" si="4"/>
        <v>45</v>
      </c>
      <c r="J20" s="83">
        <f t="shared" si="4"/>
        <v>33</v>
      </c>
      <c r="K20" s="83">
        <f t="shared" si="4"/>
        <v>23</v>
      </c>
      <c r="L20" s="83">
        <f t="shared" si="4"/>
        <v>12</v>
      </c>
      <c r="M20" s="83">
        <f t="shared" si="4"/>
        <v>9</v>
      </c>
      <c r="N20" s="83">
        <f t="shared" si="4"/>
        <v>42</v>
      </c>
      <c r="O20" s="13">
        <f>SUM(D20:N20)</f>
        <v>300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11" priority="3" operator="lessThan">
      <formula>4</formula>
    </cfRule>
    <cfRule type="cellIs" dxfId="110" priority="4" operator="greaterThan">
      <formula>3</formula>
    </cfRule>
  </conditionalFormatting>
  <conditionalFormatting sqref="O3">
    <cfRule type="containsText" dxfId="109" priority="1" operator="containsText" text="WRONG">
      <formula>NOT(ISERROR(SEARCH("WRONG",O3)))</formula>
    </cfRule>
    <cfRule type="containsText" dxfId="10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40"/>
  <sheetViews>
    <sheetView showGridLines="0" topLeftCell="A5" zoomScale="80" zoomScaleNormal="80" workbookViewId="0">
      <selection activeCell="V19" sqref="V19"/>
    </sheetView>
  </sheetViews>
  <sheetFormatPr defaultRowHeight="14.4" x14ac:dyDescent="0.3"/>
  <cols>
    <col min="2" max="2" width="30.6640625" bestFit="1" customWidth="1"/>
    <col min="14" max="14" width="11.6640625" customWidth="1"/>
    <col min="15" max="15" width="26.88671875" customWidth="1"/>
    <col min="16" max="16" width="4.33203125" customWidth="1"/>
    <col min="17" max="17" width="6.33203125" customWidth="1"/>
    <col min="18" max="18" width="6.44140625" customWidth="1"/>
    <col min="19" max="19" width="4.5546875" customWidth="1"/>
    <col min="20" max="20" width="11.6640625" customWidth="1"/>
    <col min="22" max="22" width="17.5546875" customWidth="1"/>
    <col min="23" max="23" width="24.44140625" customWidth="1"/>
    <col min="24" max="24" width="15" customWidth="1"/>
    <col min="25" max="25" width="8.6640625" customWidth="1"/>
    <col min="26" max="26" width="13.6640625" customWidth="1"/>
    <col min="32" max="32" width="17.33203125" customWidth="1"/>
    <col min="33" max="33" width="10.44140625" customWidth="1"/>
  </cols>
  <sheetData>
    <row r="1" spans="1:34" x14ac:dyDescent="0.3">
      <c r="C1" s="133" t="s">
        <v>6</v>
      </c>
      <c r="D1" s="138"/>
      <c r="E1" s="138"/>
      <c r="F1" s="138"/>
      <c r="G1" s="138"/>
      <c r="H1" s="134"/>
      <c r="I1" s="45"/>
      <c r="J1" s="45"/>
      <c r="K1" s="45"/>
      <c r="L1" s="45"/>
      <c r="M1" s="45"/>
      <c r="N1" s="20">
        <v>11</v>
      </c>
    </row>
    <row r="2" spans="1:34" x14ac:dyDescent="0.3">
      <c r="C2" s="29">
        <v>1</v>
      </c>
      <c r="D2" s="7">
        <v>2</v>
      </c>
      <c r="E2" s="30">
        <v>3</v>
      </c>
      <c r="F2" s="7">
        <v>4</v>
      </c>
      <c r="G2" s="30">
        <v>5</v>
      </c>
      <c r="H2" s="7">
        <v>6</v>
      </c>
      <c r="I2" s="7">
        <v>7</v>
      </c>
      <c r="J2" s="7">
        <v>8</v>
      </c>
      <c r="K2" s="7">
        <v>9</v>
      </c>
      <c r="L2" s="7">
        <v>10</v>
      </c>
      <c r="M2" s="7">
        <v>11</v>
      </c>
      <c r="N2" s="7" t="s">
        <v>25</v>
      </c>
      <c r="T2" s="133" t="s">
        <v>12</v>
      </c>
      <c r="U2" s="138"/>
      <c r="V2" s="138"/>
      <c r="W2" s="139"/>
    </row>
    <row r="3" spans="1:34" ht="15" thickBot="1" x14ac:dyDescent="0.35">
      <c r="B3" s="2"/>
      <c r="C3" s="3"/>
      <c r="O3" s="3"/>
      <c r="P3" s="6" t="s">
        <v>18</v>
      </c>
      <c r="Q3" s="22" t="s">
        <v>21</v>
      </c>
      <c r="R3" s="1" t="s">
        <v>22</v>
      </c>
      <c r="S3" s="1" t="s">
        <v>68</v>
      </c>
      <c r="T3" s="4" t="s">
        <v>6</v>
      </c>
      <c r="U3" s="4" t="s">
        <v>13</v>
      </c>
      <c r="V3" s="140" t="s">
        <v>8</v>
      </c>
      <c r="W3" s="141"/>
      <c r="AE3" s="4" t="s">
        <v>18</v>
      </c>
      <c r="AF3" s="21" t="s">
        <v>8</v>
      </c>
      <c r="AG3" s="17" t="s">
        <v>18</v>
      </c>
      <c r="AH3" t="s">
        <v>17</v>
      </c>
    </row>
    <row r="4" spans="1:34" x14ac:dyDescent="0.3">
      <c r="A4">
        <v>1</v>
      </c>
      <c r="B4" t="s">
        <v>1</v>
      </c>
      <c r="C4" s="33">
        <v>1</v>
      </c>
      <c r="D4" s="76">
        <v>5</v>
      </c>
      <c r="E4" s="33">
        <v>6</v>
      </c>
      <c r="F4" s="76">
        <v>5</v>
      </c>
      <c r="G4" s="33">
        <v>2</v>
      </c>
      <c r="H4" s="76">
        <v>1</v>
      </c>
      <c r="I4" s="33">
        <v>5</v>
      </c>
      <c r="J4" s="33">
        <v>1</v>
      </c>
      <c r="K4" s="76">
        <v>2</v>
      </c>
      <c r="L4" s="18">
        <v>2</v>
      </c>
      <c r="M4" s="18">
        <v>6</v>
      </c>
      <c r="N4" s="32">
        <f t="shared" ref="N4:N40" si="0">SUM(C4:M4)</f>
        <v>36</v>
      </c>
      <c r="O4" t="str">
        <f t="shared" ref="O4:O40" si="1">B4</f>
        <v>Adam Wilhjelm</v>
      </c>
      <c r="P4">
        <f>A4</f>
        <v>1</v>
      </c>
      <c r="Q4" t="s">
        <v>19</v>
      </c>
      <c r="R4">
        <v>1</v>
      </c>
      <c r="T4" s="48">
        <v>1</v>
      </c>
      <c r="U4" s="49"/>
      <c r="V4" s="133"/>
      <c r="W4" s="137"/>
      <c r="AE4" s="17" t="e">
        <f>IF(AH4&gt;1,VLOOKUP(V4,O4:P40,2,FALSE),V4)</f>
        <v>#N/A</v>
      </c>
      <c r="AF4" s="6" t="e">
        <f>IF(AH4&gt;1,VLOOKUP(U4,#REF!,8,FALSE),T2)</f>
        <v>#REF!</v>
      </c>
      <c r="AG4" s="19" t="e">
        <f>IF(AH4&gt;1,VLOOKUP(AF4,O4:P40,2,FALSE),V4)</f>
        <v>#REF!</v>
      </c>
      <c r="AH4" s="17">
        <f>COUNTIF(C4:C40,U4)</f>
        <v>11</v>
      </c>
    </row>
    <row r="5" spans="1:34" x14ac:dyDescent="0.3">
      <c r="A5">
        <v>2</v>
      </c>
      <c r="B5" t="s">
        <v>2</v>
      </c>
      <c r="C5" s="35">
        <v>3</v>
      </c>
      <c r="D5" s="34">
        <v>0</v>
      </c>
      <c r="E5" s="35">
        <v>5</v>
      </c>
      <c r="F5" s="34">
        <v>4</v>
      </c>
      <c r="G5" s="35">
        <v>5</v>
      </c>
      <c r="H5" s="34">
        <v>3</v>
      </c>
      <c r="I5" s="35">
        <v>6</v>
      </c>
      <c r="J5" s="35">
        <v>4</v>
      </c>
      <c r="K5" s="34">
        <v>4</v>
      </c>
      <c r="L5" s="15">
        <v>3</v>
      </c>
      <c r="M5" s="15">
        <v>4</v>
      </c>
      <c r="N5" s="31">
        <f t="shared" si="0"/>
        <v>41</v>
      </c>
      <c r="O5" t="str">
        <f t="shared" si="1"/>
        <v>Albert Navarro</v>
      </c>
      <c r="P5">
        <f t="shared" ref="P5:P40" si="2">A5</f>
        <v>2</v>
      </c>
      <c r="Q5" t="s">
        <v>19</v>
      </c>
      <c r="R5">
        <v>1</v>
      </c>
      <c r="T5" s="48">
        <v>2</v>
      </c>
      <c r="U5" s="49"/>
      <c r="V5" s="138"/>
      <c r="W5" s="134"/>
    </row>
    <row r="6" spans="1:34" x14ac:dyDescent="0.3">
      <c r="A6">
        <v>3</v>
      </c>
      <c r="B6" t="s">
        <v>63</v>
      </c>
      <c r="C6" s="35">
        <v>4</v>
      </c>
      <c r="D6" s="34">
        <v>0</v>
      </c>
      <c r="E6" s="35">
        <v>0</v>
      </c>
      <c r="F6" s="34">
        <v>0</v>
      </c>
      <c r="G6" s="35">
        <v>1</v>
      </c>
      <c r="H6" s="34">
        <v>0</v>
      </c>
      <c r="I6" s="35">
        <v>0</v>
      </c>
      <c r="J6" s="35">
        <v>2</v>
      </c>
      <c r="K6" s="34">
        <v>1</v>
      </c>
      <c r="L6" s="15">
        <v>2</v>
      </c>
      <c r="M6" s="15">
        <v>6</v>
      </c>
      <c r="N6" s="31">
        <f t="shared" si="0"/>
        <v>16</v>
      </c>
      <c r="O6" t="str">
        <f t="shared" si="1"/>
        <v>Alma Petersen</v>
      </c>
      <c r="P6">
        <f t="shared" si="2"/>
        <v>3</v>
      </c>
      <c r="Q6" t="s">
        <v>20</v>
      </c>
      <c r="R6">
        <v>2</v>
      </c>
      <c r="S6">
        <v>1</v>
      </c>
      <c r="T6" s="48">
        <v>3</v>
      </c>
      <c r="U6" s="49"/>
      <c r="V6" s="133"/>
      <c r="W6" s="137"/>
    </row>
    <row r="7" spans="1:34" x14ac:dyDescent="0.3">
      <c r="A7">
        <v>4</v>
      </c>
      <c r="B7" t="s">
        <v>0</v>
      </c>
      <c r="C7" s="35">
        <v>0</v>
      </c>
      <c r="D7" s="34">
        <v>0</v>
      </c>
      <c r="E7" s="35">
        <v>3</v>
      </c>
      <c r="F7" s="34">
        <v>0</v>
      </c>
      <c r="G7" s="35">
        <v>0</v>
      </c>
      <c r="H7" s="34">
        <v>11</v>
      </c>
      <c r="I7" s="35">
        <v>5</v>
      </c>
      <c r="J7" s="35">
        <v>0</v>
      </c>
      <c r="K7" s="34">
        <v>1</v>
      </c>
      <c r="L7" s="15">
        <v>4</v>
      </c>
      <c r="M7" s="15">
        <v>2</v>
      </c>
      <c r="N7" s="31">
        <f t="shared" si="0"/>
        <v>26</v>
      </c>
      <c r="O7" t="str">
        <f t="shared" si="1"/>
        <v>Andrea Hougaard</v>
      </c>
      <c r="P7">
        <f t="shared" si="2"/>
        <v>4</v>
      </c>
      <c r="Q7" t="s">
        <v>20</v>
      </c>
      <c r="R7">
        <v>2</v>
      </c>
      <c r="T7" s="18">
        <v>4</v>
      </c>
      <c r="U7" s="61"/>
      <c r="V7" s="133"/>
      <c r="W7" s="134"/>
    </row>
    <row r="8" spans="1:34" x14ac:dyDescent="0.3">
      <c r="A8">
        <v>5</v>
      </c>
      <c r="B8" t="s">
        <v>47</v>
      </c>
      <c r="C8" s="35">
        <v>0</v>
      </c>
      <c r="D8" s="34">
        <v>0</v>
      </c>
      <c r="E8" s="35">
        <v>0</v>
      </c>
      <c r="F8" s="34">
        <v>5</v>
      </c>
      <c r="G8" s="35">
        <v>0</v>
      </c>
      <c r="H8" s="34">
        <v>0</v>
      </c>
      <c r="I8" s="35">
        <v>6</v>
      </c>
      <c r="J8" s="35">
        <v>0</v>
      </c>
      <c r="K8" s="34">
        <v>0</v>
      </c>
      <c r="L8" s="15">
        <v>0</v>
      </c>
      <c r="M8" s="15">
        <v>6</v>
      </c>
      <c r="N8" s="31">
        <f t="shared" si="0"/>
        <v>17</v>
      </c>
      <c r="O8" t="str">
        <f t="shared" si="1"/>
        <v>Andreas Konradsen</v>
      </c>
      <c r="P8">
        <f t="shared" si="2"/>
        <v>5</v>
      </c>
      <c r="Q8" t="s">
        <v>19</v>
      </c>
      <c r="R8">
        <v>2</v>
      </c>
      <c r="S8">
        <v>1</v>
      </c>
      <c r="T8" s="48">
        <v>5</v>
      </c>
      <c r="U8" s="63"/>
      <c r="V8" s="133"/>
      <c r="W8" s="134"/>
    </row>
    <row r="9" spans="1:34" x14ac:dyDescent="0.3">
      <c r="A9">
        <v>6</v>
      </c>
      <c r="B9" t="s">
        <v>62</v>
      </c>
      <c r="C9" s="35">
        <v>3</v>
      </c>
      <c r="D9" s="34">
        <v>0</v>
      </c>
      <c r="E9" s="35">
        <v>3</v>
      </c>
      <c r="F9" s="34">
        <v>6</v>
      </c>
      <c r="G9" s="35">
        <v>6</v>
      </c>
      <c r="H9" s="34">
        <v>6</v>
      </c>
      <c r="I9" s="35">
        <v>4</v>
      </c>
      <c r="J9" s="35">
        <v>2</v>
      </c>
      <c r="K9" s="34">
        <v>0</v>
      </c>
      <c r="L9" s="15">
        <v>1</v>
      </c>
      <c r="M9" s="15">
        <v>0</v>
      </c>
      <c r="N9" s="31">
        <f t="shared" si="0"/>
        <v>31</v>
      </c>
      <c r="O9" t="str">
        <f t="shared" si="1"/>
        <v>Anna Engelhardt</v>
      </c>
      <c r="P9">
        <f t="shared" si="2"/>
        <v>6</v>
      </c>
      <c r="Q9" t="s">
        <v>20</v>
      </c>
      <c r="R9">
        <v>1</v>
      </c>
      <c r="S9">
        <v>1</v>
      </c>
      <c r="T9" s="16">
        <v>6</v>
      </c>
      <c r="U9" s="64"/>
      <c r="V9" s="133"/>
      <c r="W9" s="134"/>
    </row>
    <row r="10" spans="1:34" x14ac:dyDescent="0.3">
      <c r="A10">
        <v>7</v>
      </c>
      <c r="B10" t="s">
        <v>64</v>
      </c>
      <c r="C10" s="35">
        <v>0</v>
      </c>
      <c r="D10" s="34">
        <v>0</v>
      </c>
      <c r="E10" s="35">
        <v>0</v>
      </c>
      <c r="F10" s="34">
        <v>0</v>
      </c>
      <c r="G10" s="35">
        <v>0</v>
      </c>
      <c r="H10" s="34">
        <v>0</v>
      </c>
      <c r="I10" s="35">
        <v>0</v>
      </c>
      <c r="J10" s="35">
        <v>0</v>
      </c>
      <c r="K10" s="34">
        <v>0</v>
      </c>
      <c r="L10" s="15">
        <v>0</v>
      </c>
      <c r="M10" s="15">
        <v>9</v>
      </c>
      <c r="N10" s="31">
        <f t="shared" si="0"/>
        <v>9</v>
      </c>
      <c r="O10" t="str">
        <f t="shared" si="1"/>
        <v>Caja Olsen</v>
      </c>
      <c r="P10">
        <f t="shared" si="2"/>
        <v>7</v>
      </c>
      <c r="Q10" t="s">
        <v>20</v>
      </c>
      <c r="R10">
        <v>2</v>
      </c>
      <c r="S10">
        <v>1</v>
      </c>
      <c r="T10" s="16">
        <v>7</v>
      </c>
      <c r="U10" s="64"/>
      <c r="V10" s="133"/>
      <c r="W10" s="134"/>
    </row>
    <row r="11" spans="1:34" x14ac:dyDescent="0.3">
      <c r="A11">
        <v>8</v>
      </c>
      <c r="B11" t="s">
        <v>5</v>
      </c>
      <c r="C11" s="35">
        <v>6</v>
      </c>
      <c r="D11" s="34">
        <v>3</v>
      </c>
      <c r="E11" s="35">
        <v>6</v>
      </c>
      <c r="F11" s="34">
        <v>3</v>
      </c>
      <c r="G11" s="35">
        <v>0</v>
      </c>
      <c r="H11" s="34">
        <v>4</v>
      </c>
      <c r="I11" s="35">
        <v>0</v>
      </c>
      <c r="J11" s="35">
        <v>4</v>
      </c>
      <c r="K11" s="34">
        <v>0</v>
      </c>
      <c r="L11" s="15">
        <v>0</v>
      </c>
      <c r="M11" s="15">
        <v>0</v>
      </c>
      <c r="N11" s="31">
        <f t="shared" si="0"/>
        <v>26</v>
      </c>
      <c r="O11" t="str">
        <f t="shared" si="1"/>
        <v>Casper Wiklund</v>
      </c>
      <c r="P11">
        <f t="shared" si="2"/>
        <v>8</v>
      </c>
      <c r="Q11" t="s">
        <v>19</v>
      </c>
      <c r="R11">
        <v>2</v>
      </c>
      <c r="T11" s="68">
        <v>8</v>
      </c>
      <c r="U11" s="69"/>
      <c r="V11" s="135"/>
      <c r="W11" s="136"/>
    </row>
    <row r="12" spans="1:34" x14ac:dyDescent="0.3">
      <c r="A12">
        <v>9</v>
      </c>
      <c r="B12" t="s">
        <v>57</v>
      </c>
      <c r="C12" s="35">
        <v>2</v>
      </c>
      <c r="D12" s="34">
        <v>0</v>
      </c>
      <c r="E12" s="35">
        <v>0</v>
      </c>
      <c r="F12" s="34">
        <v>3</v>
      </c>
      <c r="G12" s="35">
        <v>6</v>
      </c>
      <c r="H12" s="34">
        <v>2</v>
      </c>
      <c r="I12" s="35">
        <v>0</v>
      </c>
      <c r="J12" s="35">
        <v>2</v>
      </c>
      <c r="K12" s="34">
        <v>6</v>
      </c>
      <c r="L12" s="15">
        <v>4</v>
      </c>
      <c r="M12" s="15">
        <v>4</v>
      </c>
      <c r="N12" s="31">
        <f t="shared" si="0"/>
        <v>29</v>
      </c>
      <c r="O12" t="str">
        <f t="shared" si="1"/>
        <v>Christina Rindshøj</v>
      </c>
      <c r="P12">
        <f t="shared" si="2"/>
        <v>9</v>
      </c>
      <c r="Q12" t="s">
        <v>20</v>
      </c>
      <c r="R12">
        <v>1</v>
      </c>
      <c r="T12" s="66">
        <v>9</v>
      </c>
      <c r="U12" s="67"/>
      <c r="V12" s="133"/>
      <c r="W12" s="134"/>
    </row>
    <row r="13" spans="1:34" x14ac:dyDescent="0.3">
      <c r="A13">
        <v>10</v>
      </c>
      <c r="B13" t="s">
        <v>65</v>
      </c>
      <c r="C13" s="35">
        <v>0</v>
      </c>
      <c r="D13" s="34">
        <v>2</v>
      </c>
      <c r="E13" s="35">
        <v>0</v>
      </c>
      <c r="F13" s="34">
        <v>6</v>
      </c>
      <c r="G13" s="35">
        <v>4</v>
      </c>
      <c r="H13" s="34">
        <v>5</v>
      </c>
      <c r="I13" s="35">
        <v>0</v>
      </c>
      <c r="J13" s="35">
        <v>5</v>
      </c>
      <c r="K13" s="34">
        <v>0</v>
      </c>
      <c r="L13" s="15">
        <v>0</v>
      </c>
      <c r="M13" s="15">
        <v>4</v>
      </c>
      <c r="N13" s="31">
        <f t="shared" si="0"/>
        <v>26</v>
      </c>
      <c r="O13" t="str">
        <f t="shared" si="1"/>
        <v>Dorte Engelhardt</v>
      </c>
      <c r="P13">
        <f t="shared" si="2"/>
        <v>10</v>
      </c>
      <c r="Q13" t="s">
        <v>20</v>
      </c>
      <c r="R13">
        <v>2</v>
      </c>
      <c r="T13" s="66">
        <v>10</v>
      </c>
      <c r="U13" s="67"/>
      <c r="V13" s="133"/>
      <c r="W13" s="134"/>
    </row>
    <row r="14" spans="1:34" x14ac:dyDescent="0.3">
      <c r="A14">
        <v>11</v>
      </c>
      <c r="B14" t="s">
        <v>40</v>
      </c>
      <c r="C14" s="35">
        <v>3</v>
      </c>
      <c r="D14" s="34">
        <v>2</v>
      </c>
      <c r="E14" s="35">
        <v>4</v>
      </c>
      <c r="F14" s="34">
        <v>0</v>
      </c>
      <c r="G14" s="35">
        <v>2</v>
      </c>
      <c r="H14" s="34">
        <v>1</v>
      </c>
      <c r="I14" s="35">
        <v>4</v>
      </c>
      <c r="J14" s="35">
        <v>3</v>
      </c>
      <c r="K14" s="34">
        <v>0</v>
      </c>
      <c r="L14" s="15">
        <v>0</v>
      </c>
      <c r="M14" s="15">
        <v>0</v>
      </c>
      <c r="N14" s="31">
        <f t="shared" si="0"/>
        <v>19</v>
      </c>
      <c r="O14" t="str">
        <f t="shared" si="1"/>
        <v>Jannik Due</v>
      </c>
      <c r="P14">
        <f t="shared" si="2"/>
        <v>11</v>
      </c>
      <c r="Q14" t="s">
        <v>19</v>
      </c>
      <c r="R14">
        <v>1</v>
      </c>
      <c r="T14" s="70">
        <v>11</v>
      </c>
      <c r="U14" s="71"/>
      <c r="V14" s="131"/>
      <c r="W14" s="132"/>
    </row>
    <row r="15" spans="1:34" x14ac:dyDescent="0.3">
      <c r="A15">
        <v>12</v>
      </c>
      <c r="B15" t="s">
        <v>37</v>
      </c>
      <c r="C15" s="35">
        <v>2</v>
      </c>
      <c r="D15" s="34">
        <v>0</v>
      </c>
      <c r="E15" s="35">
        <v>0</v>
      </c>
      <c r="F15" s="34">
        <v>3</v>
      </c>
      <c r="G15" s="35">
        <v>0</v>
      </c>
      <c r="H15" s="34">
        <v>3</v>
      </c>
      <c r="I15" s="35">
        <v>6</v>
      </c>
      <c r="J15" s="35">
        <v>0</v>
      </c>
      <c r="K15" s="34">
        <v>0</v>
      </c>
      <c r="L15" s="15">
        <v>0</v>
      </c>
      <c r="M15" s="15">
        <v>6</v>
      </c>
      <c r="N15" s="31">
        <f t="shared" si="0"/>
        <v>20</v>
      </c>
      <c r="O15" s="5" t="str">
        <f t="shared" si="1"/>
        <v>Johan Hede</v>
      </c>
      <c r="P15">
        <f t="shared" si="2"/>
        <v>12</v>
      </c>
      <c r="Q15" t="s">
        <v>19</v>
      </c>
      <c r="R15">
        <v>2</v>
      </c>
      <c r="S15">
        <v>1</v>
      </c>
    </row>
    <row r="16" spans="1:34" x14ac:dyDescent="0.3">
      <c r="A16">
        <v>13</v>
      </c>
      <c r="B16" t="s">
        <v>48</v>
      </c>
      <c r="C16" s="35">
        <v>0</v>
      </c>
      <c r="D16" s="34">
        <v>0</v>
      </c>
      <c r="E16" s="35">
        <v>0</v>
      </c>
      <c r="F16" s="34">
        <v>0</v>
      </c>
      <c r="G16" s="35">
        <v>0</v>
      </c>
      <c r="H16" s="34">
        <v>0</v>
      </c>
      <c r="I16" s="35">
        <v>0</v>
      </c>
      <c r="J16" s="35">
        <v>0</v>
      </c>
      <c r="K16" s="34">
        <v>0</v>
      </c>
      <c r="L16" s="15">
        <v>0</v>
      </c>
      <c r="M16" s="15">
        <v>1</v>
      </c>
      <c r="N16" s="31">
        <f t="shared" si="0"/>
        <v>1</v>
      </c>
      <c r="O16" t="str">
        <f t="shared" si="1"/>
        <v>Johannes Dyerberg</v>
      </c>
      <c r="P16">
        <f t="shared" si="2"/>
        <v>13</v>
      </c>
      <c r="Q16" t="s">
        <v>19</v>
      </c>
      <c r="R16">
        <v>2</v>
      </c>
      <c r="S16">
        <v>1</v>
      </c>
    </row>
    <row r="17" spans="1:22" x14ac:dyDescent="0.3">
      <c r="A17">
        <v>14</v>
      </c>
      <c r="B17" t="s">
        <v>49</v>
      </c>
      <c r="C17" s="35">
        <v>4</v>
      </c>
      <c r="D17" s="34">
        <v>0</v>
      </c>
      <c r="E17" s="35">
        <v>0</v>
      </c>
      <c r="F17" s="34">
        <v>0</v>
      </c>
      <c r="G17" s="35">
        <v>0</v>
      </c>
      <c r="H17" s="34">
        <v>0</v>
      </c>
      <c r="I17" s="35">
        <v>0</v>
      </c>
      <c r="J17" s="35">
        <v>0</v>
      </c>
      <c r="K17" s="34">
        <v>0</v>
      </c>
      <c r="L17" s="15">
        <v>0</v>
      </c>
      <c r="M17" s="15">
        <v>0</v>
      </c>
      <c r="N17" s="31">
        <f t="shared" si="0"/>
        <v>4</v>
      </c>
      <c r="O17" t="str">
        <f t="shared" si="1"/>
        <v>Jonathan Greisen</v>
      </c>
      <c r="P17">
        <f t="shared" si="2"/>
        <v>14</v>
      </c>
      <c r="Q17" t="s">
        <v>19</v>
      </c>
      <c r="R17">
        <v>2</v>
      </c>
      <c r="T17" s="6"/>
      <c r="U17" s="6"/>
      <c r="V17" s="6"/>
    </row>
    <row r="18" spans="1:22" x14ac:dyDescent="0.3">
      <c r="A18">
        <v>15</v>
      </c>
      <c r="B18" t="s">
        <v>58</v>
      </c>
      <c r="C18" s="35">
        <v>1</v>
      </c>
      <c r="D18" s="34">
        <v>6</v>
      </c>
      <c r="E18" s="35">
        <v>6</v>
      </c>
      <c r="F18" s="34">
        <v>6</v>
      </c>
      <c r="G18" s="35">
        <v>5</v>
      </c>
      <c r="H18" s="34">
        <v>6</v>
      </c>
      <c r="I18" s="35">
        <v>4</v>
      </c>
      <c r="J18" s="35">
        <v>0</v>
      </c>
      <c r="K18" s="34">
        <v>0</v>
      </c>
      <c r="L18" s="15">
        <v>0</v>
      </c>
      <c r="M18" s="15">
        <v>6</v>
      </c>
      <c r="N18" s="31">
        <f t="shared" si="0"/>
        <v>40</v>
      </c>
      <c r="O18" t="str">
        <f t="shared" si="1"/>
        <v>Josephine Holst</v>
      </c>
      <c r="P18">
        <f t="shared" si="2"/>
        <v>15</v>
      </c>
      <c r="Q18" t="s">
        <v>20</v>
      </c>
      <c r="R18">
        <v>1</v>
      </c>
      <c r="S18">
        <v>1</v>
      </c>
    </row>
    <row r="19" spans="1:22" x14ac:dyDescent="0.3">
      <c r="A19">
        <v>16</v>
      </c>
      <c r="B19" t="s">
        <v>36</v>
      </c>
      <c r="C19" s="35">
        <v>6</v>
      </c>
      <c r="D19" s="34">
        <v>0</v>
      </c>
      <c r="E19" s="35">
        <v>0</v>
      </c>
      <c r="F19" s="34">
        <v>5</v>
      </c>
      <c r="G19" s="35">
        <v>0</v>
      </c>
      <c r="H19" s="34">
        <v>0</v>
      </c>
      <c r="I19" s="35">
        <v>5</v>
      </c>
      <c r="J19" s="35">
        <v>2</v>
      </c>
      <c r="K19" s="34">
        <v>0</v>
      </c>
      <c r="L19" s="15">
        <v>1</v>
      </c>
      <c r="M19" s="15">
        <v>8</v>
      </c>
      <c r="N19" s="31">
        <f t="shared" si="0"/>
        <v>27</v>
      </c>
      <c r="O19" t="str">
        <f t="shared" si="1"/>
        <v>Julie Nielsen</v>
      </c>
      <c r="P19">
        <f t="shared" si="2"/>
        <v>16</v>
      </c>
      <c r="Q19" t="s">
        <v>20</v>
      </c>
      <c r="R19">
        <v>2</v>
      </c>
      <c r="S19">
        <v>1</v>
      </c>
      <c r="U19" t="s">
        <v>32</v>
      </c>
      <c r="V19" s="24" t="s">
        <v>29</v>
      </c>
    </row>
    <row r="20" spans="1:22" x14ac:dyDescent="0.3">
      <c r="A20">
        <v>17</v>
      </c>
      <c r="B20" t="s">
        <v>7</v>
      </c>
      <c r="C20" s="35">
        <v>1</v>
      </c>
      <c r="D20" s="34">
        <v>4</v>
      </c>
      <c r="E20" s="35">
        <v>2</v>
      </c>
      <c r="F20" s="34">
        <v>0</v>
      </c>
      <c r="G20" s="35">
        <v>3</v>
      </c>
      <c r="H20" s="34">
        <v>4</v>
      </c>
      <c r="I20" s="35">
        <v>0</v>
      </c>
      <c r="J20" s="35">
        <v>5</v>
      </c>
      <c r="K20" s="34">
        <v>6</v>
      </c>
      <c r="L20" s="15">
        <v>6</v>
      </c>
      <c r="M20" s="15">
        <v>0</v>
      </c>
      <c r="N20" s="31">
        <f t="shared" si="0"/>
        <v>31</v>
      </c>
      <c r="O20" t="str">
        <f t="shared" si="1"/>
        <v>Kathrine Hagen</v>
      </c>
      <c r="P20">
        <f t="shared" si="2"/>
        <v>17</v>
      </c>
      <c r="Q20" t="s">
        <v>20</v>
      </c>
      <c r="R20">
        <v>1</v>
      </c>
      <c r="V20" s="62"/>
    </row>
    <row r="21" spans="1:22" x14ac:dyDescent="0.3">
      <c r="A21">
        <v>18</v>
      </c>
      <c r="B21" t="s">
        <v>41</v>
      </c>
      <c r="C21" s="35">
        <v>2</v>
      </c>
      <c r="D21" s="34">
        <v>3</v>
      </c>
      <c r="E21" s="35">
        <v>5</v>
      </c>
      <c r="F21" s="34">
        <v>0</v>
      </c>
      <c r="G21" s="35">
        <v>6</v>
      </c>
      <c r="H21" s="34">
        <v>6</v>
      </c>
      <c r="I21" s="35">
        <v>3</v>
      </c>
      <c r="J21" s="35">
        <v>6</v>
      </c>
      <c r="K21" s="34">
        <v>5</v>
      </c>
      <c r="L21" s="15">
        <v>4</v>
      </c>
      <c r="M21" s="15">
        <v>3</v>
      </c>
      <c r="N21" s="31">
        <f t="shared" si="0"/>
        <v>43</v>
      </c>
      <c r="O21" t="str">
        <f t="shared" si="1"/>
        <v>Lars Klintrup</v>
      </c>
      <c r="P21">
        <f t="shared" si="2"/>
        <v>18</v>
      </c>
      <c r="Q21" t="s">
        <v>19</v>
      </c>
      <c r="R21">
        <v>1</v>
      </c>
    </row>
    <row r="22" spans="1:22" x14ac:dyDescent="0.3">
      <c r="A22">
        <v>19</v>
      </c>
      <c r="B22" t="s">
        <v>50</v>
      </c>
      <c r="C22" s="35">
        <v>0</v>
      </c>
      <c r="D22" s="34">
        <v>0</v>
      </c>
      <c r="E22" s="35">
        <v>0</v>
      </c>
      <c r="F22" s="34">
        <v>0</v>
      </c>
      <c r="G22" s="35">
        <v>0</v>
      </c>
      <c r="H22" s="34">
        <v>6</v>
      </c>
      <c r="I22" s="35">
        <v>6</v>
      </c>
      <c r="J22" s="35">
        <v>0</v>
      </c>
      <c r="K22" s="34">
        <v>0</v>
      </c>
      <c r="L22" s="15">
        <v>0</v>
      </c>
      <c r="M22" s="15">
        <v>11</v>
      </c>
      <c r="N22" s="31">
        <f t="shared" si="0"/>
        <v>23</v>
      </c>
      <c r="O22" t="str">
        <f t="shared" si="1"/>
        <v>Mads Jørgensen</v>
      </c>
      <c r="P22">
        <f t="shared" si="2"/>
        <v>19</v>
      </c>
      <c r="Q22" t="s">
        <v>19</v>
      </c>
      <c r="R22">
        <v>2</v>
      </c>
      <c r="S22">
        <v>1</v>
      </c>
    </row>
    <row r="23" spans="1:22" x14ac:dyDescent="0.3">
      <c r="A23">
        <v>20</v>
      </c>
      <c r="B23" t="s">
        <v>51</v>
      </c>
      <c r="C23" s="35">
        <v>0</v>
      </c>
      <c r="D23" s="34">
        <v>0</v>
      </c>
      <c r="E23" s="35">
        <v>0</v>
      </c>
      <c r="F23" s="34">
        <v>0</v>
      </c>
      <c r="G23" s="35">
        <v>0</v>
      </c>
      <c r="H23" s="34">
        <v>0</v>
      </c>
      <c r="I23" s="35">
        <v>6</v>
      </c>
      <c r="J23" s="35">
        <v>0</v>
      </c>
      <c r="K23" s="34">
        <v>2</v>
      </c>
      <c r="L23" s="15">
        <v>0</v>
      </c>
      <c r="M23" s="15">
        <v>0</v>
      </c>
      <c r="N23" s="31">
        <f t="shared" si="0"/>
        <v>8</v>
      </c>
      <c r="O23" t="str">
        <f t="shared" si="1"/>
        <v>Magnus Hede</v>
      </c>
      <c r="P23">
        <f t="shared" si="2"/>
        <v>20</v>
      </c>
      <c r="Q23" t="s">
        <v>19</v>
      </c>
      <c r="R23">
        <v>2</v>
      </c>
      <c r="S23">
        <v>1</v>
      </c>
    </row>
    <row r="24" spans="1:22" x14ac:dyDescent="0.3">
      <c r="A24">
        <v>21</v>
      </c>
      <c r="B24" t="s">
        <v>84</v>
      </c>
      <c r="C24" s="35">
        <v>4</v>
      </c>
      <c r="D24" s="34">
        <v>3</v>
      </c>
      <c r="E24" s="35">
        <v>2</v>
      </c>
      <c r="F24" s="34">
        <v>2</v>
      </c>
      <c r="G24" s="35">
        <v>6</v>
      </c>
      <c r="H24" s="34">
        <v>3</v>
      </c>
      <c r="I24" s="35">
        <v>4</v>
      </c>
      <c r="J24" s="35">
        <v>1</v>
      </c>
      <c r="K24" s="34">
        <v>1</v>
      </c>
      <c r="L24" s="15">
        <v>0</v>
      </c>
      <c r="M24" s="15">
        <v>4</v>
      </c>
      <c r="N24" s="31">
        <f t="shared" si="0"/>
        <v>30</v>
      </c>
      <c r="O24" t="str">
        <f t="shared" si="1"/>
        <v>Magnus Tang</v>
      </c>
      <c r="P24">
        <f>A24</f>
        <v>21</v>
      </c>
      <c r="Q24" t="s">
        <v>19</v>
      </c>
      <c r="R24">
        <v>1</v>
      </c>
      <c r="S24">
        <v>1</v>
      </c>
    </row>
    <row r="25" spans="1:22" x14ac:dyDescent="0.3">
      <c r="A25">
        <v>22</v>
      </c>
      <c r="B25" t="s">
        <v>59</v>
      </c>
      <c r="C25" s="35">
        <v>5</v>
      </c>
      <c r="D25" s="34">
        <v>5</v>
      </c>
      <c r="E25" s="35">
        <v>6</v>
      </c>
      <c r="F25" s="34">
        <v>6</v>
      </c>
      <c r="G25" s="35">
        <v>6</v>
      </c>
      <c r="H25" s="34">
        <v>5</v>
      </c>
      <c r="I25" s="35">
        <v>6</v>
      </c>
      <c r="J25" s="35">
        <v>6</v>
      </c>
      <c r="K25" s="34">
        <v>0</v>
      </c>
      <c r="L25" s="15">
        <v>6</v>
      </c>
      <c r="M25" s="15">
        <v>3</v>
      </c>
      <c r="N25" s="31">
        <f t="shared" si="0"/>
        <v>54</v>
      </c>
      <c r="O25" t="str">
        <f t="shared" si="1"/>
        <v>Marie Falk</v>
      </c>
      <c r="P25">
        <f t="shared" si="2"/>
        <v>22</v>
      </c>
      <c r="Q25" t="s">
        <v>20</v>
      </c>
      <c r="R25">
        <v>1</v>
      </c>
    </row>
    <row r="26" spans="1:22" x14ac:dyDescent="0.3">
      <c r="A26">
        <v>23</v>
      </c>
      <c r="B26" t="s">
        <v>42</v>
      </c>
      <c r="C26" s="35">
        <v>1</v>
      </c>
      <c r="D26" s="34">
        <v>1</v>
      </c>
      <c r="E26" s="35">
        <v>0</v>
      </c>
      <c r="F26" s="34">
        <v>0</v>
      </c>
      <c r="G26" s="35">
        <v>0</v>
      </c>
      <c r="H26" s="34">
        <v>5</v>
      </c>
      <c r="I26" s="35">
        <v>6</v>
      </c>
      <c r="J26" s="35">
        <v>4</v>
      </c>
      <c r="K26" s="34">
        <v>1</v>
      </c>
      <c r="L26" s="15">
        <v>4</v>
      </c>
      <c r="M26" s="15">
        <v>6</v>
      </c>
      <c r="N26" s="31">
        <f t="shared" si="0"/>
        <v>28</v>
      </c>
      <c r="O26" t="str">
        <f t="shared" si="1"/>
        <v>Martin Due</v>
      </c>
      <c r="P26">
        <f t="shared" si="2"/>
        <v>23</v>
      </c>
      <c r="Q26" t="s">
        <v>19</v>
      </c>
      <c r="R26">
        <v>1</v>
      </c>
    </row>
    <row r="27" spans="1:22" x14ac:dyDescent="0.3">
      <c r="A27">
        <v>24</v>
      </c>
      <c r="B27" t="s">
        <v>43</v>
      </c>
      <c r="C27" s="35">
        <v>5</v>
      </c>
      <c r="D27" s="34">
        <v>5</v>
      </c>
      <c r="E27" s="35">
        <v>6</v>
      </c>
      <c r="F27" s="34">
        <v>5</v>
      </c>
      <c r="G27" s="35">
        <v>3</v>
      </c>
      <c r="H27" s="34">
        <v>6</v>
      </c>
      <c r="I27" s="35">
        <v>5</v>
      </c>
      <c r="J27" s="35">
        <v>0</v>
      </c>
      <c r="K27" s="34">
        <v>6</v>
      </c>
      <c r="L27" s="15">
        <v>4</v>
      </c>
      <c r="M27" s="15">
        <v>4</v>
      </c>
      <c r="N27" s="31">
        <f t="shared" si="0"/>
        <v>49</v>
      </c>
      <c r="O27" s="5" t="str">
        <f t="shared" si="1"/>
        <v>Martin Kjellerup</v>
      </c>
      <c r="P27">
        <f t="shared" si="2"/>
        <v>24</v>
      </c>
      <c r="Q27" t="s">
        <v>19</v>
      </c>
      <c r="R27">
        <v>1</v>
      </c>
    </row>
    <row r="28" spans="1:22" x14ac:dyDescent="0.3">
      <c r="A28">
        <v>25</v>
      </c>
      <c r="B28" t="s">
        <v>52</v>
      </c>
      <c r="C28" s="35">
        <v>0</v>
      </c>
      <c r="D28" s="34">
        <v>0</v>
      </c>
      <c r="E28" s="35">
        <v>0</v>
      </c>
      <c r="F28" s="34">
        <v>0</v>
      </c>
      <c r="G28" s="35">
        <v>0</v>
      </c>
      <c r="H28" s="34">
        <v>4</v>
      </c>
      <c r="I28" s="35">
        <v>0</v>
      </c>
      <c r="J28" s="35">
        <v>0</v>
      </c>
      <c r="K28" s="34">
        <v>0</v>
      </c>
      <c r="L28" s="15">
        <v>0</v>
      </c>
      <c r="M28" s="15">
        <v>0</v>
      </c>
      <c r="N28" s="31">
        <f t="shared" si="0"/>
        <v>4</v>
      </c>
      <c r="O28" t="str">
        <f t="shared" si="1"/>
        <v>Martin Scholkmann</v>
      </c>
      <c r="P28">
        <f t="shared" si="2"/>
        <v>25</v>
      </c>
      <c r="Q28" t="s">
        <v>19</v>
      </c>
      <c r="R28">
        <v>2</v>
      </c>
    </row>
    <row r="29" spans="1:22" x14ac:dyDescent="0.3">
      <c r="A29">
        <v>26</v>
      </c>
      <c r="B29" t="s">
        <v>66</v>
      </c>
      <c r="C29" s="35">
        <v>4</v>
      </c>
      <c r="D29" s="34">
        <v>0</v>
      </c>
      <c r="E29" s="35">
        <v>0</v>
      </c>
      <c r="F29" s="34">
        <v>5</v>
      </c>
      <c r="G29" s="35">
        <v>0</v>
      </c>
      <c r="H29" s="34">
        <v>1</v>
      </c>
      <c r="I29" s="35">
        <v>8</v>
      </c>
      <c r="J29" s="35">
        <v>2</v>
      </c>
      <c r="K29" s="34">
        <v>0</v>
      </c>
      <c r="L29" s="15">
        <v>3</v>
      </c>
      <c r="M29" s="15">
        <v>9</v>
      </c>
      <c r="N29" s="31">
        <f t="shared" si="0"/>
        <v>32</v>
      </c>
      <c r="O29" t="str">
        <f t="shared" si="1"/>
        <v>Mathilde Kongshammer</v>
      </c>
      <c r="P29">
        <f t="shared" si="2"/>
        <v>26</v>
      </c>
      <c r="Q29" t="s">
        <v>20</v>
      </c>
      <c r="R29">
        <v>2</v>
      </c>
      <c r="S29">
        <v>1</v>
      </c>
    </row>
    <row r="30" spans="1:22" x14ac:dyDescent="0.3">
      <c r="A30">
        <v>27</v>
      </c>
      <c r="B30" t="s">
        <v>60</v>
      </c>
      <c r="C30" s="35">
        <v>0</v>
      </c>
      <c r="D30" s="34">
        <v>6</v>
      </c>
      <c r="E30" s="35">
        <v>6</v>
      </c>
      <c r="F30" s="34">
        <v>6</v>
      </c>
      <c r="G30" s="35">
        <v>6</v>
      </c>
      <c r="H30" s="34">
        <v>5</v>
      </c>
      <c r="I30" s="35">
        <v>6</v>
      </c>
      <c r="J30" s="35">
        <v>6</v>
      </c>
      <c r="K30" s="34">
        <v>0</v>
      </c>
      <c r="L30" s="15">
        <v>0</v>
      </c>
      <c r="M30" s="15">
        <v>1</v>
      </c>
      <c r="N30" s="31">
        <f t="shared" si="0"/>
        <v>42</v>
      </c>
      <c r="O30" t="str">
        <f t="shared" si="1"/>
        <v>Michelle Skov Jensen</v>
      </c>
      <c r="P30">
        <f t="shared" si="2"/>
        <v>27</v>
      </c>
      <c r="Q30" t="s">
        <v>20</v>
      </c>
      <c r="R30">
        <v>1</v>
      </c>
    </row>
    <row r="31" spans="1:22" x14ac:dyDescent="0.3">
      <c r="A31">
        <v>28</v>
      </c>
      <c r="B31" t="s">
        <v>61</v>
      </c>
      <c r="C31" s="35">
        <v>5</v>
      </c>
      <c r="D31" s="34">
        <v>5</v>
      </c>
      <c r="E31" s="35">
        <v>5</v>
      </c>
      <c r="F31" s="34">
        <v>0</v>
      </c>
      <c r="G31" s="35">
        <v>0</v>
      </c>
      <c r="H31" s="34">
        <v>0</v>
      </c>
      <c r="I31" s="35">
        <v>6</v>
      </c>
      <c r="J31" s="35">
        <v>5</v>
      </c>
      <c r="K31" s="34">
        <v>0</v>
      </c>
      <c r="L31" s="15">
        <v>0</v>
      </c>
      <c r="M31" s="15">
        <v>0</v>
      </c>
      <c r="N31" s="31">
        <f t="shared" si="0"/>
        <v>26</v>
      </c>
      <c r="O31" t="str">
        <f t="shared" si="1"/>
        <v>Mille Nielsen</v>
      </c>
      <c r="P31">
        <f t="shared" si="2"/>
        <v>28</v>
      </c>
      <c r="Q31" t="s">
        <v>20</v>
      </c>
      <c r="R31">
        <v>1</v>
      </c>
    </row>
    <row r="32" spans="1:22" x14ac:dyDescent="0.3">
      <c r="A32">
        <v>29</v>
      </c>
      <c r="B32" t="s">
        <v>44</v>
      </c>
      <c r="C32" s="35">
        <v>6</v>
      </c>
      <c r="D32" s="34">
        <v>0</v>
      </c>
      <c r="E32" s="35">
        <v>3</v>
      </c>
      <c r="F32" s="34">
        <v>4</v>
      </c>
      <c r="G32" s="35">
        <v>6</v>
      </c>
      <c r="H32" s="34">
        <v>6</v>
      </c>
      <c r="I32" s="35">
        <v>6</v>
      </c>
      <c r="J32" s="35">
        <v>6</v>
      </c>
      <c r="K32" s="34">
        <v>5</v>
      </c>
      <c r="L32" s="15">
        <v>4</v>
      </c>
      <c r="M32" s="15">
        <v>0</v>
      </c>
      <c r="N32" s="31">
        <f t="shared" si="0"/>
        <v>46</v>
      </c>
      <c r="O32" t="str">
        <f t="shared" si="1"/>
        <v>Morten Sikjær</v>
      </c>
      <c r="P32">
        <f t="shared" si="2"/>
        <v>29</v>
      </c>
      <c r="Q32" t="s">
        <v>19</v>
      </c>
      <c r="R32">
        <v>1</v>
      </c>
    </row>
    <row r="33" spans="1:19" x14ac:dyDescent="0.3">
      <c r="A33">
        <v>30</v>
      </c>
      <c r="B33" t="s">
        <v>45</v>
      </c>
      <c r="C33" s="35">
        <v>2</v>
      </c>
      <c r="D33" s="34">
        <v>5</v>
      </c>
      <c r="E33" s="35">
        <v>3</v>
      </c>
      <c r="F33" s="34">
        <v>2</v>
      </c>
      <c r="G33" s="35">
        <v>5</v>
      </c>
      <c r="H33" s="34">
        <v>0</v>
      </c>
      <c r="I33" s="35">
        <v>4</v>
      </c>
      <c r="J33" s="35">
        <v>2</v>
      </c>
      <c r="K33" s="34">
        <v>1</v>
      </c>
      <c r="L33" s="15">
        <v>4</v>
      </c>
      <c r="M33" s="15">
        <v>3</v>
      </c>
      <c r="N33" s="31">
        <f t="shared" si="0"/>
        <v>31</v>
      </c>
      <c r="O33" t="str">
        <f t="shared" si="1"/>
        <v>Nicolai Juulsager</v>
      </c>
      <c r="P33">
        <f t="shared" si="2"/>
        <v>30</v>
      </c>
      <c r="Q33" t="s">
        <v>19</v>
      </c>
      <c r="R33">
        <v>1</v>
      </c>
    </row>
    <row r="34" spans="1:19" x14ac:dyDescent="0.3">
      <c r="A34">
        <v>31</v>
      </c>
      <c r="B34" t="s">
        <v>46</v>
      </c>
      <c r="C34" s="35">
        <v>3</v>
      </c>
      <c r="D34" s="34">
        <v>5</v>
      </c>
      <c r="E34" s="35">
        <v>0</v>
      </c>
      <c r="F34" s="34">
        <v>2</v>
      </c>
      <c r="G34" s="35">
        <v>6</v>
      </c>
      <c r="H34" s="34">
        <v>6</v>
      </c>
      <c r="I34" s="35">
        <v>1</v>
      </c>
      <c r="J34" s="35">
        <v>3</v>
      </c>
      <c r="K34" s="34">
        <v>4</v>
      </c>
      <c r="L34" s="15">
        <v>0</v>
      </c>
      <c r="M34" s="15">
        <v>2</v>
      </c>
      <c r="N34" s="31">
        <f t="shared" si="0"/>
        <v>32</v>
      </c>
      <c r="O34" t="str">
        <f t="shared" si="1"/>
        <v>Niels Lillelund</v>
      </c>
      <c r="P34">
        <f t="shared" si="2"/>
        <v>31</v>
      </c>
      <c r="Q34" t="s">
        <v>19</v>
      </c>
      <c r="R34">
        <v>1</v>
      </c>
    </row>
    <row r="35" spans="1:19" x14ac:dyDescent="0.3">
      <c r="A35">
        <v>32</v>
      </c>
      <c r="B35" t="s">
        <v>53</v>
      </c>
      <c r="C35" s="35">
        <v>0</v>
      </c>
      <c r="D35" s="34">
        <v>0</v>
      </c>
      <c r="E35" s="35">
        <v>0</v>
      </c>
      <c r="F35" s="34">
        <v>3</v>
      </c>
      <c r="G35" s="35">
        <v>0</v>
      </c>
      <c r="H35" s="34">
        <v>4</v>
      </c>
      <c r="I35" s="35">
        <v>0</v>
      </c>
      <c r="J35" s="35">
        <v>4</v>
      </c>
      <c r="K35" s="34">
        <v>0</v>
      </c>
      <c r="L35" s="15">
        <v>0</v>
      </c>
      <c r="M35" s="15">
        <v>5</v>
      </c>
      <c r="N35" s="31">
        <f t="shared" si="0"/>
        <v>16</v>
      </c>
      <c r="O35" t="str">
        <f t="shared" si="1"/>
        <v>Oliver Hey</v>
      </c>
      <c r="P35">
        <f t="shared" si="2"/>
        <v>32</v>
      </c>
      <c r="Q35" t="s">
        <v>19</v>
      </c>
      <c r="R35">
        <v>2</v>
      </c>
      <c r="S35">
        <v>1</v>
      </c>
    </row>
    <row r="36" spans="1:19" x14ac:dyDescent="0.3">
      <c r="A36">
        <v>33</v>
      </c>
      <c r="B36" t="s">
        <v>54</v>
      </c>
      <c r="C36" s="35">
        <v>1</v>
      </c>
      <c r="D36" s="34">
        <v>0</v>
      </c>
      <c r="E36" s="35">
        <v>0</v>
      </c>
      <c r="F36" s="34">
        <v>4</v>
      </c>
      <c r="G36" s="35">
        <v>0</v>
      </c>
      <c r="H36" s="34">
        <v>5</v>
      </c>
      <c r="I36" s="35">
        <v>0</v>
      </c>
      <c r="J36" s="35">
        <v>0</v>
      </c>
      <c r="K36" s="34">
        <v>0</v>
      </c>
      <c r="L36" s="15">
        <v>3</v>
      </c>
      <c r="M36" s="15">
        <v>8</v>
      </c>
      <c r="N36" s="31">
        <f t="shared" si="0"/>
        <v>21</v>
      </c>
      <c r="O36" t="str">
        <f t="shared" si="1"/>
        <v>Oskar Hagen</v>
      </c>
      <c r="P36">
        <f t="shared" si="2"/>
        <v>33</v>
      </c>
      <c r="Q36" t="s">
        <v>19</v>
      </c>
      <c r="R36">
        <v>2</v>
      </c>
      <c r="S36">
        <v>1</v>
      </c>
    </row>
    <row r="37" spans="1:19" x14ac:dyDescent="0.3">
      <c r="A37">
        <v>34</v>
      </c>
      <c r="B37" t="s">
        <v>55</v>
      </c>
      <c r="C37" s="35">
        <v>0</v>
      </c>
      <c r="D37" s="34">
        <v>0</v>
      </c>
      <c r="E37" s="35">
        <v>0</v>
      </c>
      <c r="F37" s="34">
        <v>5</v>
      </c>
      <c r="G37" s="35">
        <v>0</v>
      </c>
      <c r="H37" s="34">
        <v>0</v>
      </c>
      <c r="I37" s="35">
        <v>6</v>
      </c>
      <c r="J37" s="35">
        <v>0</v>
      </c>
      <c r="K37" s="34">
        <v>0</v>
      </c>
      <c r="L37" s="15">
        <v>2</v>
      </c>
      <c r="M37" s="15">
        <v>6</v>
      </c>
      <c r="N37" s="31">
        <f t="shared" si="0"/>
        <v>19</v>
      </c>
      <c r="O37" t="str">
        <f t="shared" si="1"/>
        <v>Peter Torp</v>
      </c>
      <c r="P37">
        <f t="shared" si="2"/>
        <v>34</v>
      </c>
      <c r="Q37" t="s">
        <v>19</v>
      </c>
      <c r="R37">
        <v>2</v>
      </c>
      <c r="S37">
        <v>1</v>
      </c>
    </row>
    <row r="38" spans="1:19" x14ac:dyDescent="0.3">
      <c r="A38">
        <v>35</v>
      </c>
      <c r="B38" t="s">
        <v>14</v>
      </c>
      <c r="C38" s="35">
        <v>2</v>
      </c>
      <c r="D38" s="34">
        <v>5</v>
      </c>
      <c r="E38" s="35">
        <v>5</v>
      </c>
      <c r="F38" s="34">
        <v>4</v>
      </c>
      <c r="G38" s="35">
        <v>5</v>
      </c>
      <c r="H38" s="34">
        <v>6</v>
      </c>
      <c r="I38" s="35">
        <v>6</v>
      </c>
      <c r="J38" s="35">
        <v>3</v>
      </c>
      <c r="K38" s="34">
        <v>5</v>
      </c>
      <c r="L38" s="15">
        <v>2</v>
      </c>
      <c r="M38" s="15">
        <v>2</v>
      </c>
      <c r="N38" s="31">
        <f t="shared" si="0"/>
        <v>45</v>
      </c>
      <c r="O38" t="str">
        <f t="shared" si="1"/>
        <v>Sebastian Hejrskov</v>
      </c>
      <c r="P38">
        <f t="shared" si="2"/>
        <v>35</v>
      </c>
      <c r="Q38" t="s">
        <v>19</v>
      </c>
      <c r="R38">
        <v>1</v>
      </c>
    </row>
    <row r="39" spans="1:19" x14ac:dyDescent="0.3">
      <c r="A39">
        <v>36</v>
      </c>
      <c r="B39" t="s">
        <v>35</v>
      </c>
      <c r="C39" s="35">
        <v>3</v>
      </c>
      <c r="D39" s="34">
        <v>4</v>
      </c>
      <c r="E39" s="35">
        <v>6</v>
      </c>
      <c r="F39" s="34">
        <v>6</v>
      </c>
      <c r="G39" s="35">
        <v>6</v>
      </c>
      <c r="H39" s="34">
        <v>6</v>
      </c>
      <c r="I39" s="35">
        <v>6</v>
      </c>
      <c r="J39" s="35">
        <v>6</v>
      </c>
      <c r="K39" s="34">
        <v>2</v>
      </c>
      <c r="L39" s="15">
        <v>3</v>
      </c>
      <c r="M39" s="15">
        <v>4</v>
      </c>
      <c r="N39" s="31">
        <f t="shared" si="0"/>
        <v>52</v>
      </c>
      <c r="O39" s="5" t="str">
        <f t="shared" si="1"/>
        <v>Sebastian Strarup</v>
      </c>
      <c r="P39">
        <f t="shared" si="2"/>
        <v>36</v>
      </c>
      <c r="Q39" t="s">
        <v>19</v>
      </c>
      <c r="R39">
        <v>1</v>
      </c>
      <c r="S39">
        <v>1</v>
      </c>
    </row>
    <row r="40" spans="1:19" x14ac:dyDescent="0.3">
      <c r="A40">
        <v>37</v>
      </c>
      <c r="B40" t="s">
        <v>56</v>
      </c>
      <c r="C40" s="36">
        <v>6</v>
      </c>
      <c r="D40" s="27">
        <v>0</v>
      </c>
      <c r="E40" s="36">
        <v>2</v>
      </c>
      <c r="F40" s="27">
        <v>1</v>
      </c>
      <c r="G40" s="36">
        <v>0</v>
      </c>
      <c r="H40" s="27">
        <v>0</v>
      </c>
      <c r="I40" s="36">
        <v>0</v>
      </c>
      <c r="J40" s="36">
        <v>0</v>
      </c>
      <c r="K40" s="27">
        <v>0</v>
      </c>
      <c r="L40" s="16">
        <v>0</v>
      </c>
      <c r="M40" s="16">
        <v>12</v>
      </c>
      <c r="N40" s="31">
        <f t="shared" si="0"/>
        <v>21</v>
      </c>
      <c r="O40" t="str">
        <f t="shared" si="1"/>
        <v>Troels Elting</v>
      </c>
      <c r="P40">
        <f t="shared" si="2"/>
        <v>37</v>
      </c>
      <c r="Q40" t="s">
        <v>19</v>
      </c>
      <c r="R40">
        <v>2</v>
      </c>
      <c r="S40">
        <v>1</v>
      </c>
    </row>
  </sheetData>
  <sortState ref="B4:B40">
    <sortCondition ref="B4"/>
  </sortState>
  <mergeCells count="14">
    <mergeCell ref="V9:W9"/>
    <mergeCell ref="V8:W8"/>
    <mergeCell ref="V7:W7"/>
    <mergeCell ref="V6:W6"/>
    <mergeCell ref="C1:H1"/>
    <mergeCell ref="T2:W2"/>
    <mergeCell ref="V3:W3"/>
    <mergeCell ref="V5:W5"/>
    <mergeCell ref="V4:W4"/>
    <mergeCell ref="V14:W14"/>
    <mergeCell ref="V13:W13"/>
    <mergeCell ref="V12:W12"/>
    <mergeCell ref="V11:W11"/>
    <mergeCell ref="V10:W10"/>
  </mergeCells>
  <hyperlinks>
    <hyperlink ref="V19" location="Menu!A1" display="MENU"/>
  </hyperlinks>
  <pageMargins left="0.7" right="0.7" top="0.75" bottom="0.75" header="0.3" footer="0.3"/>
  <pageSetup paperSize="9" fitToWidth="0" fitToHeight="0" orientation="portrait" horizontalDpi="4294967293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83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Kasper Liu</v>
      </c>
      <c r="D3" s="144" t="s">
        <v>34</v>
      </c>
      <c r="E3" s="139"/>
      <c r="F3" s="47">
        <f>VLOOKUP(C2,Ranking!D6:H67,5,FALSE)</f>
        <v>58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3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2</v>
      </c>
      <c r="O8" s="12">
        <f t="shared" ref="O8:O12" si="0">SUM(D8:N8)</f>
        <v>45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37</v>
      </c>
      <c r="D9" s="51">
        <f>VLOOKUP($C9,Points!$B$2:C$47,D$6+1,FALSE)</f>
        <v>2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3</v>
      </c>
      <c r="J9" s="51">
        <f>VLOOKUP($C9,Points!$B$2:I$47,J$6+1,FALSE)</f>
        <v>6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6</v>
      </c>
      <c r="O9" s="12">
        <f t="shared" si="0"/>
        <v>20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52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1</v>
      </c>
      <c r="C11" s="8" t="s">
        <v>84</v>
      </c>
      <c r="D11" s="51">
        <f>VLOOKUP($C11,Points!$B$2:C$47,D$6+1,FALSE)</f>
        <v>4</v>
      </c>
      <c r="E11" s="51">
        <f>VLOOKUP($C11,Points!$B$2:D$47,E$6+1,FALSE)</f>
        <v>3</v>
      </c>
      <c r="F11" s="51">
        <f>VLOOKUP($C11,Points!$B$2:E$47,F$6+1,FALSE)</f>
        <v>2</v>
      </c>
      <c r="G11" s="51">
        <f>VLOOKUP($C11,Points!$B$2:F$47,G$6+1,FALSE)</f>
        <v>2</v>
      </c>
      <c r="H11" s="51">
        <f>VLOOKUP($C11,Points!$B$2:G$47,H$6+1,FALSE)</f>
        <v>6</v>
      </c>
      <c r="I11" s="51">
        <f>VLOOKUP($C11,Points!$B$2:H$47,I$6+1,FALSE)</f>
        <v>3</v>
      </c>
      <c r="J11" s="51">
        <f>VLOOKUP($C11,Points!$B$2:I$47,J$6+1,FALSE)</f>
        <v>4</v>
      </c>
      <c r="K11" s="51">
        <f>VLOOKUP($C11,Points!$B$2:J$47,K$6+1,FALSE)</f>
        <v>1</v>
      </c>
      <c r="L11" s="51">
        <f>VLOOKUP($C11,Points!$B$2:K$47,L$6+1,FALSE)</f>
        <v>1</v>
      </c>
      <c r="M11" s="51">
        <f>VLOOKUP($C11,Points!$B$2:L$47,M$6+1,FALSE)</f>
        <v>0</v>
      </c>
      <c r="N11" s="51">
        <f>VLOOKUP($C11,Points!$B$2:M$47,N$6+1,FALSE)</f>
        <v>4</v>
      </c>
      <c r="O11" s="12">
        <f t="shared" si="0"/>
        <v>30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14</v>
      </c>
      <c r="F13" s="37">
        <f t="shared" si="1"/>
        <v>18</v>
      </c>
      <c r="G13" s="37">
        <f t="shared" si="1"/>
        <v>12</v>
      </c>
      <c r="H13" s="37">
        <f t="shared" si="1"/>
        <v>17</v>
      </c>
      <c r="I13" s="37">
        <f t="shared" si="1"/>
        <v>26</v>
      </c>
      <c r="J13" s="37">
        <f t="shared" si="1"/>
        <v>19</v>
      </c>
      <c r="K13" s="37">
        <f t="shared" si="1"/>
        <v>14</v>
      </c>
      <c r="L13" s="37">
        <f t="shared" si="1"/>
        <v>11</v>
      </c>
      <c r="M13" s="37">
        <f t="shared" si="1"/>
        <v>6</v>
      </c>
      <c r="N13" s="37">
        <f t="shared" si="1"/>
        <v>15</v>
      </c>
      <c r="O13" s="14">
        <f>SUM(D13:I13)</f>
        <v>103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6</v>
      </c>
      <c r="O15" s="86">
        <f>SUM(D15:N15)</f>
        <v>40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0</v>
      </c>
      <c r="C16" s="82" t="s">
        <v>0</v>
      </c>
      <c r="D16" s="50">
        <f>VLOOKUP($C16,Points!$B$2:C$47,D$6+1,FALSE)</f>
        <v>0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0</v>
      </c>
      <c r="H16" s="53">
        <f>VLOOKUP($C16,Points!$B$2:G$47,H$6+1,FALSE)</f>
        <v>0</v>
      </c>
      <c r="I16" s="53">
        <f>VLOOKUP($C16,Points!$B$2:H$47,I$6+1,FALSE)</f>
        <v>11</v>
      </c>
      <c r="J16" s="53">
        <f>VLOOKUP($C16,Points!$B$2:I$47,J$6+1,FALSE)</f>
        <v>5</v>
      </c>
      <c r="K16" s="53">
        <f>VLOOKUP($C16,Points!$B$2:J$47,K$6+1,FALSE)</f>
        <v>0</v>
      </c>
      <c r="L16" s="53">
        <f>VLOOKUP($C16,Points!$B$2:K$47,L$6+1,FALSE)</f>
        <v>1</v>
      </c>
      <c r="M16" s="53">
        <f>VLOOKUP($C16,Points!$B$2:L$47,M$6+1,FALSE)</f>
        <v>4</v>
      </c>
      <c r="N16" s="54">
        <f>VLOOKUP($C16,Points!$B$2:M$47,N$6+1,FALSE)</f>
        <v>2</v>
      </c>
      <c r="O16" s="86">
        <f t="shared" ref="O16:O19" si="2">SUM(D16:N16)</f>
        <v>26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2" t="s">
        <v>62</v>
      </c>
      <c r="D17" s="50">
        <f>VLOOKUP($C17,Points!$B$2:C$47,D$6+1,FALSE)</f>
        <v>3</v>
      </c>
      <c r="E17" s="53">
        <f>VLOOKUP($C17,Points!$B$2:D$47,E$6+1,FALSE)</f>
        <v>0</v>
      </c>
      <c r="F17" s="53">
        <f>VLOOKUP($C17,Points!$B$2:E$47,F$6+1,FALSE)</f>
        <v>3</v>
      </c>
      <c r="G17" s="53">
        <f>VLOOKUP($C17,Points!$B$2:F$47,G$6+1,FALSE)</f>
        <v>6</v>
      </c>
      <c r="H17" s="53">
        <f>VLOOKUP($C17,Points!$B$2:G$47,H$6+1,FALSE)</f>
        <v>6</v>
      </c>
      <c r="I17" s="53">
        <f>VLOOKUP($C17,Points!$B$2:H$47,I$6+1,FALSE)</f>
        <v>6</v>
      </c>
      <c r="J17" s="53">
        <f>VLOOKUP($C17,Points!$B$2:I$47,J$6+1,FALSE)</f>
        <v>4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86">
        <f t="shared" si="2"/>
        <v>31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6</v>
      </c>
      <c r="O18" s="86">
        <f t="shared" si="2"/>
        <v>16</v>
      </c>
    </row>
    <row r="19" spans="1:18" ht="15" thickBot="1" x14ac:dyDescent="0.35">
      <c r="A19" s="23"/>
      <c r="B19" s="23"/>
      <c r="C19" s="80" t="s">
        <v>10</v>
      </c>
      <c r="D19" s="48">
        <f>SUM(D15:D18)</f>
        <v>8</v>
      </c>
      <c r="E19" s="48">
        <f t="shared" ref="E19:N19" si="3">SUM(E15:E18)</f>
        <v>6</v>
      </c>
      <c r="F19" s="48">
        <f t="shared" si="3"/>
        <v>12</v>
      </c>
      <c r="G19" s="48">
        <f t="shared" si="3"/>
        <v>12</v>
      </c>
      <c r="H19" s="48">
        <f t="shared" si="3"/>
        <v>12</v>
      </c>
      <c r="I19" s="48">
        <f t="shared" si="3"/>
        <v>23</v>
      </c>
      <c r="J19" s="48">
        <f t="shared" si="3"/>
        <v>13</v>
      </c>
      <c r="K19" s="48">
        <f t="shared" si="3"/>
        <v>4</v>
      </c>
      <c r="L19" s="48">
        <f t="shared" si="3"/>
        <v>2</v>
      </c>
      <c r="M19" s="48">
        <f t="shared" si="3"/>
        <v>7</v>
      </c>
      <c r="N19" s="12">
        <f t="shared" si="3"/>
        <v>14</v>
      </c>
      <c r="O19" s="86">
        <f t="shared" si="2"/>
        <v>113</v>
      </c>
    </row>
    <row r="20" spans="1:18" ht="15" thickBot="1" x14ac:dyDescent="0.35">
      <c r="A20" s="23"/>
      <c r="D20" s="84">
        <f t="shared" ref="D20:N20" si="4">D13+D19</f>
        <v>24</v>
      </c>
      <c r="E20" s="7">
        <f t="shared" si="4"/>
        <v>20</v>
      </c>
      <c r="F20" s="87">
        <f t="shared" si="4"/>
        <v>30</v>
      </c>
      <c r="G20" s="7">
        <f t="shared" si="4"/>
        <v>24</v>
      </c>
      <c r="H20" s="87">
        <f t="shared" si="4"/>
        <v>29</v>
      </c>
      <c r="I20" s="84">
        <f t="shared" si="4"/>
        <v>49</v>
      </c>
      <c r="J20" s="83">
        <f t="shared" si="4"/>
        <v>32</v>
      </c>
      <c r="K20" s="83">
        <f t="shared" si="4"/>
        <v>18</v>
      </c>
      <c r="L20" s="83">
        <f t="shared" si="4"/>
        <v>13</v>
      </c>
      <c r="M20" s="83">
        <f t="shared" si="4"/>
        <v>13</v>
      </c>
      <c r="N20" s="83">
        <f t="shared" si="4"/>
        <v>29</v>
      </c>
      <c r="O20" s="13">
        <f>SUM(D20:N20)</f>
        <v>281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07" priority="3" operator="lessThan">
      <formula>4</formula>
    </cfRule>
    <cfRule type="cellIs" dxfId="106" priority="4" operator="greaterThan">
      <formula>3</formula>
    </cfRule>
  </conditionalFormatting>
  <conditionalFormatting sqref="O3">
    <cfRule type="containsText" dxfId="105" priority="1" operator="containsText" text="WRONG">
      <formula>NOT(ISERROR(SEARCH("WRONG",O3)))</formula>
    </cfRule>
    <cfRule type="containsText" dxfId="10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3" sqref="C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81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Raphael</v>
      </c>
      <c r="D3" s="144" t="s">
        <v>34</v>
      </c>
      <c r="E3" s="139"/>
      <c r="F3" s="47">
        <f>VLOOKUP(C2,Ranking!D6:H67,5,FALSE)</f>
        <v>43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3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1</v>
      </c>
      <c r="C8" s="8" t="s">
        <v>35</v>
      </c>
      <c r="D8" s="51">
        <f>VLOOKUP($C8,Points!$B$2:C$47,D$6+1,FALSE)</f>
        <v>3</v>
      </c>
      <c r="E8" s="51">
        <f>VLOOKUP($C8,Points!$B$2:D$47,E$6+1,FALSE)</f>
        <v>4</v>
      </c>
      <c r="F8" s="51">
        <f>VLOOKUP($C8,Points!$B$2:E$47,F$6+1,FALSE)</f>
        <v>6</v>
      </c>
      <c r="G8" s="51">
        <f>VLOOKUP($C8,Points!$B$2:F$47,G$6+1,FALSE)</f>
        <v>6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2</v>
      </c>
      <c r="M8" s="51">
        <f>VLOOKUP($C8,Points!$B$2:L$47,M$6+1,FALSE)</f>
        <v>3</v>
      </c>
      <c r="N8" s="51">
        <f>VLOOKUP($C8,Points!$B$2:M$47,N$6+1,FALSE)</f>
        <v>4</v>
      </c>
      <c r="O8" s="12">
        <f t="shared" ref="O8:O12" si="0">SUM(D8:N8)</f>
        <v>52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50</v>
      </c>
      <c r="D9" s="51">
        <f>VLOOKUP($C9,Points!$B$2:C$47,D$6+1,FALSE)</f>
        <v>0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0</v>
      </c>
      <c r="H9" s="51">
        <f>VLOOKUP($C9,Points!$B$2:G$47,H$6+1,FALSE)</f>
        <v>0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11</v>
      </c>
      <c r="O9" s="12">
        <f t="shared" si="0"/>
        <v>23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1">
        <f>VLOOKUP($C10,Points!$B$2:C$47,D$6+1,FALSE)</f>
        <v>4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5</v>
      </c>
      <c r="O11" s="12">
        <f t="shared" si="0"/>
        <v>16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15</v>
      </c>
      <c r="E13" s="37">
        <f t="shared" ref="E13:N13" si="1">SUM(E7:E12)</f>
        <v>10</v>
      </c>
      <c r="F13" s="37">
        <f t="shared" si="1"/>
        <v>17</v>
      </c>
      <c r="G13" s="37">
        <f t="shared" si="1"/>
        <v>12</v>
      </c>
      <c r="H13" s="37">
        <f t="shared" si="1"/>
        <v>12</v>
      </c>
      <c r="I13" s="37">
        <f t="shared" si="1"/>
        <v>26</v>
      </c>
      <c r="J13" s="37">
        <f t="shared" si="1"/>
        <v>15</v>
      </c>
      <c r="K13" s="37">
        <f t="shared" si="1"/>
        <v>20</v>
      </c>
      <c r="L13" s="37">
        <f t="shared" si="1"/>
        <v>7</v>
      </c>
      <c r="M13" s="37">
        <f t="shared" si="1"/>
        <v>7</v>
      </c>
      <c r="N13" s="37">
        <f t="shared" si="1"/>
        <v>23</v>
      </c>
      <c r="O13" s="14">
        <f>SUM(D13:I13)</f>
        <v>92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6</v>
      </c>
      <c r="O15" s="86">
        <f>SUM(D15:N15)</f>
        <v>40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60</v>
      </c>
      <c r="D16" s="50">
        <f>VLOOKUP($C16,Points!$B$2:C$47,D$6+1,FALSE)</f>
        <v>0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1</v>
      </c>
      <c r="O16" s="86">
        <f t="shared" ref="O16:O19" si="2">SUM(D16:N16)</f>
        <v>42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2" t="s">
        <v>62</v>
      </c>
      <c r="D17" s="50">
        <f>VLOOKUP($C17,Points!$B$2:C$47,D$6+1,FALSE)</f>
        <v>3</v>
      </c>
      <c r="E17" s="53">
        <f>VLOOKUP($C17,Points!$B$2:D$47,E$6+1,FALSE)</f>
        <v>0</v>
      </c>
      <c r="F17" s="53">
        <f>VLOOKUP($C17,Points!$B$2:E$47,F$6+1,FALSE)</f>
        <v>3</v>
      </c>
      <c r="G17" s="53">
        <f>VLOOKUP($C17,Points!$B$2:F$47,G$6+1,FALSE)</f>
        <v>6</v>
      </c>
      <c r="H17" s="53">
        <f>VLOOKUP($C17,Points!$B$2:G$47,H$6+1,FALSE)</f>
        <v>6</v>
      </c>
      <c r="I17" s="53">
        <f>VLOOKUP($C17,Points!$B$2:H$47,I$6+1,FALSE)</f>
        <v>6</v>
      </c>
      <c r="J17" s="53">
        <f>VLOOKUP($C17,Points!$B$2:I$47,J$6+1,FALSE)</f>
        <v>4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0</v>
      </c>
      <c r="O17" s="86">
        <f t="shared" si="2"/>
        <v>31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6</v>
      </c>
      <c r="O18" s="86">
        <f t="shared" si="2"/>
        <v>16</v>
      </c>
    </row>
    <row r="19" spans="1:18" ht="15" thickBot="1" x14ac:dyDescent="0.35">
      <c r="A19" s="23"/>
      <c r="B19" s="23"/>
      <c r="C19" s="80" t="s">
        <v>10</v>
      </c>
      <c r="D19" s="48">
        <f>SUM(D15:D18)</f>
        <v>8</v>
      </c>
      <c r="E19" s="48">
        <f t="shared" ref="E19:N19" si="3">SUM(E15:E18)</f>
        <v>12</v>
      </c>
      <c r="F19" s="48">
        <f t="shared" si="3"/>
        <v>15</v>
      </c>
      <c r="G19" s="48">
        <f t="shared" si="3"/>
        <v>18</v>
      </c>
      <c r="H19" s="48">
        <f t="shared" si="3"/>
        <v>18</v>
      </c>
      <c r="I19" s="48">
        <f t="shared" si="3"/>
        <v>17</v>
      </c>
      <c r="J19" s="48">
        <f t="shared" si="3"/>
        <v>14</v>
      </c>
      <c r="K19" s="48">
        <f t="shared" si="3"/>
        <v>10</v>
      </c>
      <c r="L19" s="48">
        <f t="shared" si="3"/>
        <v>1</v>
      </c>
      <c r="M19" s="48">
        <f t="shared" si="3"/>
        <v>3</v>
      </c>
      <c r="N19" s="12">
        <f t="shared" si="3"/>
        <v>13</v>
      </c>
      <c r="O19" s="86">
        <f t="shared" si="2"/>
        <v>129</v>
      </c>
    </row>
    <row r="20" spans="1:18" ht="15" thickBot="1" x14ac:dyDescent="0.35">
      <c r="A20" s="23"/>
      <c r="D20" s="84">
        <f t="shared" ref="D20:N20" si="4">D13+D19</f>
        <v>23</v>
      </c>
      <c r="E20" s="7">
        <f t="shared" si="4"/>
        <v>22</v>
      </c>
      <c r="F20" s="87">
        <f t="shared" si="4"/>
        <v>32</v>
      </c>
      <c r="G20" s="7">
        <f t="shared" si="4"/>
        <v>30</v>
      </c>
      <c r="H20" s="87">
        <f t="shared" si="4"/>
        <v>30</v>
      </c>
      <c r="I20" s="84">
        <f t="shared" si="4"/>
        <v>43</v>
      </c>
      <c r="J20" s="83">
        <f t="shared" si="4"/>
        <v>29</v>
      </c>
      <c r="K20" s="83">
        <f t="shared" si="4"/>
        <v>30</v>
      </c>
      <c r="L20" s="83">
        <f t="shared" si="4"/>
        <v>8</v>
      </c>
      <c r="M20" s="83">
        <f t="shared" si="4"/>
        <v>10</v>
      </c>
      <c r="N20" s="83">
        <f t="shared" si="4"/>
        <v>36</v>
      </c>
      <c r="O20" s="13">
        <f>SUM(D20:N20)</f>
        <v>293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03" priority="3" operator="lessThan">
      <formula>4</formula>
    </cfRule>
    <cfRule type="cellIs" dxfId="102" priority="4" operator="greaterThan">
      <formula>3</formula>
    </cfRule>
  </conditionalFormatting>
  <conditionalFormatting sqref="O3">
    <cfRule type="containsText" dxfId="101" priority="1" operator="containsText" text="WRONG">
      <formula>NOT(ISERROR(SEARCH("WRONG",O3)))</formula>
    </cfRule>
    <cfRule type="containsText" dxfId="10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79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Andreas Mads Johannes</v>
      </c>
      <c r="D3" s="144" t="s">
        <v>34</v>
      </c>
      <c r="E3" s="139"/>
      <c r="F3" s="47">
        <f>VLOOKUP(C2,Ranking!D6:H67,5,FALSE)</f>
        <v>37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4</v>
      </c>
      <c r="O7" s="12">
        <f>SUM(D7:N7)</f>
        <v>52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3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1">
        <f>VLOOKUP($C9,Points!$B$2:C$47,D$6+1,FALSE)</f>
        <v>6</v>
      </c>
      <c r="E9" s="51">
        <f>VLOOKUP($C9,Points!$B$2:D$47,E$6+1,FALSE)</f>
        <v>0</v>
      </c>
      <c r="F9" s="51">
        <f>VLOOKUP($C9,Points!$B$2:E$47,F$6+1,FALSE)</f>
        <v>3</v>
      </c>
      <c r="G9" s="51">
        <f>VLOOKUP($C9,Points!$B$2:F$47,G$6+1,FALSE)</f>
        <v>4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52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50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6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11</v>
      </c>
      <c r="O12" s="12">
        <f t="shared" si="0"/>
        <v>23</v>
      </c>
    </row>
    <row r="13" spans="1:15" x14ac:dyDescent="0.3">
      <c r="A13" s="23"/>
      <c r="B13" s="23"/>
      <c r="C13" s="52" t="s">
        <v>11</v>
      </c>
      <c r="D13" s="37">
        <f>SUM(D7:D12)</f>
        <v>15</v>
      </c>
      <c r="E13" s="37">
        <f t="shared" ref="E13:N13" si="1">SUM(E7:E12)</f>
        <v>7</v>
      </c>
      <c r="F13" s="37">
        <f t="shared" si="1"/>
        <v>14</v>
      </c>
      <c r="G13" s="37">
        <f t="shared" si="1"/>
        <v>10</v>
      </c>
      <c r="H13" s="37">
        <f t="shared" si="1"/>
        <v>18</v>
      </c>
      <c r="I13" s="37">
        <f t="shared" si="1"/>
        <v>28</v>
      </c>
      <c r="J13" s="37">
        <f t="shared" si="1"/>
        <v>21</v>
      </c>
      <c r="K13" s="37">
        <f t="shared" si="1"/>
        <v>18</v>
      </c>
      <c r="L13" s="37">
        <f t="shared" si="1"/>
        <v>12</v>
      </c>
      <c r="M13" s="37">
        <f t="shared" si="1"/>
        <v>11</v>
      </c>
      <c r="N13" s="37">
        <f t="shared" si="1"/>
        <v>18</v>
      </c>
      <c r="O13" s="14">
        <f>SUM(D13:I13)</f>
        <v>92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66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5</v>
      </c>
      <c r="H15" s="53">
        <f>VLOOKUP($C15,Points!$B$2:G$47,H$6+1,FALSE)</f>
        <v>0</v>
      </c>
      <c r="I15" s="53">
        <f>VLOOKUP($C15,Points!$B$2:H$47,I$6+1,FALSE)</f>
        <v>1</v>
      </c>
      <c r="J15" s="53">
        <f>VLOOKUP($C15,Points!$B$2:I$47,J$6+1,FALSE)</f>
        <v>8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3</v>
      </c>
      <c r="N15" s="54">
        <f>VLOOKUP($C15,Points!$B$2:M$47,N$6+1,FALSE)</f>
        <v>9</v>
      </c>
      <c r="O15" s="86">
        <f>SUM(D15:N15)</f>
        <v>32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61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5</v>
      </c>
      <c r="G16" s="53">
        <f>VLOOKUP($C16,Points!$B$2:F$47,G$6+1,FALSE)</f>
        <v>0</v>
      </c>
      <c r="H16" s="53">
        <f>VLOOKUP($C16,Points!$B$2:G$47,H$6+1,FALSE)</f>
        <v>0</v>
      </c>
      <c r="I16" s="53">
        <f>VLOOKUP($C16,Points!$B$2:H$47,I$6+1,FALSE)</f>
        <v>0</v>
      </c>
      <c r="J16" s="53">
        <f>VLOOKUP($C16,Points!$B$2:I$47,J$6+1,FALSE)</f>
        <v>6</v>
      </c>
      <c r="K16" s="53">
        <f>VLOOKUP($C16,Points!$B$2:J$47,K$6+1,FALSE)</f>
        <v>5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26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8</v>
      </c>
      <c r="O17" s="86">
        <f t="shared" si="2"/>
        <v>27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60</v>
      </c>
      <c r="D18" s="50">
        <f>VLOOKUP($C18,Points!$B$2:C$47,D$6+1,FALSE)</f>
        <v>0</v>
      </c>
      <c r="E18" s="53">
        <f>VLOOKUP($C18,Points!$B$2:D$47,E$6+1,FALSE)</f>
        <v>6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1</v>
      </c>
      <c r="O18" s="86">
        <f t="shared" si="2"/>
        <v>42</v>
      </c>
    </row>
    <row r="19" spans="1:18" ht="15" thickBot="1" x14ac:dyDescent="0.35">
      <c r="A19" s="23"/>
      <c r="B19" s="23"/>
      <c r="C19" s="80" t="s">
        <v>10</v>
      </c>
      <c r="D19" s="48">
        <f>SUM(D15:D18)</f>
        <v>15</v>
      </c>
      <c r="E19" s="48">
        <f t="shared" ref="E19:N19" si="3">SUM(E15:E18)</f>
        <v>11</v>
      </c>
      <c r="F19" s="48">
        <f t="shared" si="3"/>
        <v>11</v>
      </c>
      <c r="G19" s="48">
        <f t="shared" si="3"/>
        <v>16</v>
      </c>
      <c r="H19" s="48">
        <f t="shared" si="3"/>
        <v>6</v>
      </c>
      <c r="I19" s="48">
        <f t="shared" si="3"/>
        <v>6</v>
      </c>
      <c r="J19" s="48">
        <f t="shared" si="3"/>
        <v>25</v>
      </c>
      <c r="K19" s="48">
        <f t="shared" si="3"/>
        <v>15</v>
      </c>
      <c r="L19" s="48">
        <f t="shared" si="3"/>
        <v>0</v>
      </c>
      <c r="M19" s="48">
        <f t="shared" si="3"/>
        <v>4</v>
      </c>
      <c r="N19" s="12">
        <f t="shared" si="3"/>
        <v>18</v>
      </c>
      <c r="O19" s="86">
        <f t="shared" si="2"/>
        <v>127</v>
      </c>
    </row>
    <row r="20" spans="1:18" ht="15" thickBot="1" x14ac:dyDescent="0.35">
      <c r="A20" s="23"/>
      <c r="D20" s="84">
        <f t="shared" ref="D20:N20" si="4">D13+D19</f>
        <v>30</v>
      </c>
      <c r="E20" s="7">
        <f t="shared" si="4"/>
        <v>18</v>
      </c>
      <c r="F20" s="87">
        <f t="shared" si="4"/>
        <v>25</v>
      </c>
      <c r="G20" s="7">
        <f t="shared" si="4"/>
        <v>26</v>
      </c>
      <c r="H20" s="87">
        <f t="shared" si="4"/>
        <v>24</v>
      </c>
      <c r="I20" s="84">
        <f t="shared" si="4"/>
        <v>34</v>
      </c>
      <c r="J20" s="83">
        <f t="shared" si="4"/>
        <v>46</v>
      </c>
      <c r="K20" s="83">
        <f t="shared" si="4"/>
        <v>33</v>
      </c>
      <c r="L20" s="83">
        <f t="shared" si="4"/>
        <v>12</v>
      </c>
      <c r="M20" s="83">
        <f t="shared" si="4"/>
        <v>15</v>
      </c>
      <c r="N20" s="83">
        <f t="shared" si="4"/>
        <v>36</v>
      </c>
      <c r="O20" s="13">
        <f>SUM(D20:N20)</f>
        <v>299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99" priority="3" operator="lessThan">
      <formula>4</formula>
    </cfRule>
    <cfRule type="cellIs" dxfId="98" priority="4" operator="greaterThan">
      <formula>3</formula>
    </cfRule>
  </conditionalFormatting>
  <conditionalFormatting sqref="O3">
    <cfRule type="containsText" dxfId="97" priority="1" operator="containsText" text="WRONG">
      <formula>NOT(ISERROR(SEARCH("WRONG",O3)))</formula>
    </cfRule>
    <cfRule type="containsText" dxfId="9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5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Casper Wiklund</v>
      </c>
      <c r="D3" s="144" t="s">
        <v>34</v>
      </c>
      <c r="E3" s="139"/>
      <c r="F3" s="47">
        <f>VLOOKUP(C2,Ranking!D6:H67,5,FALSE)</f>
        <v>32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7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75">
        <v>1</v>
      </c>
      <c r="E6" s="7">
        <v>2</v>
      </c>
      <c r="F6" s="75">
        <v>3</v>
      </c>
      <c r="G6" s="7">
        <v>4</v>
      </c>
      <c r="H6" s="7">
        <v>5</v>
      </c>
      <c r="I6" s="73">
        <v>6</v>
      </c>
      <c r="J6" s="73">
        <v>7</v>
      </c>
      <c r="K6" s="73">
        <v>8</v>
      </c>
      <c r="L6" s="73">
        <v>9</v>
      </c>
      <c r="M6" s="73">
        <v>10</v>
      </c>
      <c r="N6" s="73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2</v>
      </c>
      <c r="D7" s="51">
        <f>VLOOKUP($C7,Points!$B$2:C$47,D$6+1,FALSE)</f>
        <v>3</v>
      </c>
      <c r="E7" s="51">
        <f>VLOOKUP($C7,Points!$B$2:D$47,E$6+1,FALSE)</f>
        <v>0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3</v>
      </c>
      <c r="J7" s="51">
        <f>VLOOKUP($C7,Points!$B$2:I$47,J$6+1,FALSE)</f>
        <v>6</v>
      </c>
      <c r="K7" s="51">
        <f>VLOOKUP($C7,Points!$B$2:J$47,K$6+1,FALSE)</f>
        <v>4</v>
      </c>
      <c r="L7" s="51">
        <f>VLOOKUP($C7,Points!$B$2:K$47,L$6+1,FALSE)</f>
        <v>4</v>
      </c>
      <c r="M7" s="51">
        <f>VLOOKUP($C7,Points!$B$2:L$47,M$6+1,FALSE)</f>
        <v>3</v>
      </c>
      <c r="N7" s="51">
        <f>VLOOKUP($C7,Points!$B$2:M$47,N$6+1,FALSE)</f>
        <v>4</v>
      </c>
      <c r="O7" s="12">
        <f>SUM(D7:N7)</f>
        <v>41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46</v>
      </c>
      <c r="D8" s="51">
        <f>VLOOKUP($C8,Points!$B$2:C$47,D$6+1,FALSE)</f>
        <v>3</v>
      </c>
      <c r="E8" s="51">
        <f>VLOOKUP($C8,Points!$B$2:D$47,E$6+1,FALSE)</f>
        <v>5</v>
      </c>
      <c r="F8" s="51">
        <f>VLOOKUP($C8,Points!$B$2:E$47,F$6+1,FALSE)</f>
        <v>0</v>
      </c>
      <c r="G8" s="51">
        <f>VLOOKUP($C8,Points!$B$2:F$47,G$6+1,FALSE)</f>
        <v>2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1</v>
      </c>
      <c r="K8" s="51">
        <f>VLOOKUP($C8,Points!$B$2:J$47,K$6+1,FALSE)</f>
        <v>3</v>
      </c>
      <c r="L8" s="51">
        <f>VLOOKUP($C8,Points!$B$2:K$47,L$6+1,FALSE)</f>
        <v>4</v>
      </c>
      <c r="M8" s="51">
        <f>VLOOKUP($C8,Points!$B$2:L$47,M$6+1,FALSE)</f>
        <v>0</v>
      </c>
      <c r="N8" s="51">
        <f>VLOOKUP($C8,Points!$B$2:M$47,N$6+1,FALSE)</f>
        <v>2</v>
      </c>
      <c r="O8" s="12">
        <f t="shared" ref="O8:O12" si="0">SUM(D8:N8)</f>
        <v>32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1">
        <f>VLOOKUP($C9,Points!$B$2:C$47,D$6+1,FALSE)</f>
        <v>2</v>
      </c>
      <c r="E9" s="51">
        <f>VLOOKUP($C9,Points!$B$2:D$47,E$6+1,FALSE)</f>
        <v>5</v>
      </c>
      <c r="F9" s="51">
        <f>VLOOKUP($C9,Points!$B$2:E$47,F$6+1,FALSE)</f>
        <v>5</v>
      </c>
      <c r="G9" s="51">
        <f>VLOOKUP($C9,Points!$B$2:F$47,G$6+1,FALSE)</f>
        <v>4</v>
      </c>
      <c r="H9" s="51">
        <f>VLOOKUP($C9,Points!$B$2:G$47,H$6+1,FALSE)</f>
        <v>5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3</v>
      </c>
      <c r="L9" s="51">
        <f>VLOOKUP($C9,Points!$B$2:K$47,L$6+1,FALSE)</f>
        <v>5</v>
      </c>
      <c r="M9" s="51">
        <f>VLOOKUP($C9,Points!$B$2:L$47,M$6+1,FALSE)</f>
        <v>2</v>
      </c>
      <c r="N9" s="51">
        <f>VLOOKUP($C9,Points!$B$2:M$47,N$6+1,FALSE)</f>
        <v>2</v>
      </c>
      <c r="O9" s="12">
        <f t="shared" si="0"/>
        <v>45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1">
        <f>VLOOKUP($C10,Points!$B$2:C$47,D$6+1,FALSE)</f>
        <v>2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3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6</v>
      </c>
      <c r="O10" s="12">
        <f t="shared" si="0"/>
        <v>20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13</v>
      </c>
      <c r="F13" s="37">
        <f t="shared" si="1"/>
        <v>16</v>
      </c>
      <c r="G13" s="37">
        <f t="shared" si="1"/>
        <v>16</v>
      </c>
      <c r="H13" s="37">
        <f t="shared" si="1"/>
        <v>16</v>
      </c>
      <c r="I13" s="37">
        <f t="shared" si="1"/>
        <v>26</v>
      </c>
      <c r="J13" s="37">
        <f t="shared" si="1"/>
        <v>19</v>
      </c>
      <c r="K13" s="37">
        <f t="shared" si="1"/>
        <v>14</v>
      </c>
      <c r="L13" s="37">
        <f t="shared" si="1"/>
        <v>13</v>
      </c>
      <c r="M13" s="37">
        <f t="shared" si="1"/>
        <v>5</v>
      </c>
      <c r="N13" s="37">
        <f t="shared" si="1"/>
        <v>14</v>
      </c>
      <c r="O13" s="14">
        <f>SUM(D13:I13)</f>
        <v>103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62</v>
      </c>
      <c r="D15" s="50">
        <f>VLOOKUP($C15,Points!$B$2:C$47,D$6+1,FALSE)</f>
        <v>3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1</v>
      </c>
      <c r="N15" s="54">
        <f>VLOOKUP($C15,Points!$B$2:M$47,N$6+1,FALSE)</f>
        <v>0</v>
      </c>
      <c r="O15" s="74">
        <f>SUM(D15:N15)</f>
        <v>31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59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6</v>
      </c>
      <c r="N16" s="54">
        <f>VLOOKUP($C16,Points!$B$2:M$47,N$6+1,FALSE)</f>
        <v>3</v>
      </c>
      <c r="O16" s="74">
        <f t="shared" ref="O16:O19" si="2">SUM(D16:N16)</f>
        <v>54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74">
        <f t="shared" si="2"/>
        <v>16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9</v>
      </c>
      <c r="O18" s="74">
        <f t="shared" si="2"/>
        <v>32</v>
      </c>
    </row>
    <row r="19" spans="1:18" ht="15" thickBot="1" x14ac:dyDescent="0.35">
      <c r="A19" s="23"/>
      <c r="B19" s="23"/>
      <c r="C19" s="80" t="s">
        <v>10</v>
      </c>
      <c r="D19" s="48">
        <f>SUM(D15:D18)</f>
        <v>16</v>
      </c>
      <c r="E19" s="48">
        <f t="shared" ref="E19:N19" si="3">SUM(E15:E18)</f>
        <v>5</v>
      </c>
      <c r="F19" s="48">
        <f t="shared" si="3"/>
        <v>9</v>
      </c>
      <c r="G19" s="48">
        <f t="shared" si="3"/>
        <v>17</v>
      </c>
      <c r="H19" s="48">
        <f t="shared" si="3"/>
        <v>13</v>
      </c>
      <c r="I19" s="48">
        <f t="shared" si="3"/>
        <v>12</v>
      </c>
      <c r="J19" s="48">
        <f t="shared" si="3"/>
        <v>18</v>
      </c>
      <c r="K19" s="48">
        <f t="shared" si="3"/>
        <v>12</v>
      </c>
      <c r="L19" s="48">
        <f t="shared" si="3"/>
        <v>1</v>
      </c>
      <c r="M19" s="48">
        <f t="shared" si="3"/>
        <v>12</v>
      </c>
      <c r="N19" s="12">
        <f t="shared" si="3"/>
        <v>18</v>
      </c>
      <c r="O19" s="74">
        <f t="shared" si="2"/>
        <v>133</v>
      </c>
    </row>
    <row r="20" spans="1:18" ht="15" thickBot="1" x14ac:dyDescent="0.35">
      <c r="A20" s="23"/>
      <c r="D20" s="72">
        <f t="shared" ref="D20:N20" si="4">D13+D19</f>
        <v>32</v>
      </c>
      <c r="E20" s="7">
        <f t="shared" si="4"/>
        <v>18</v>
      </c>
      <c r="F20" s="75">
        <f t="shared" si="4"/>
        <v>25</v>
      </c>
      <c r="G20" s="7">
        <f t="shared" si="4"/>
        <v>33</v>
      </c>
      <c r="H20" s="75">
        <f t="shared" si="4"/>
        <v>29</v>
      </c>
      <c r="I20" s="72">
        <f t="shared" si="4"/>
        <v>38</v>
      </c>
      <c r="J20" s="77">
        <f t="shared" si="4"/>
        <v>37</v>
      </c>
      <c r="K20" s="77">
        <f t="shared" si="4"/>
        <v>26</v>
      </c>
      <c r="L20" s="77">
        <f t="shared" si="4"/>
        <v>14</v>
      </c>
      <c r="M20" s="77">
        <f t="shared" si="4"/>
        <v>17</v>
      </c>
      <c r="N20" s="77">
        <f t="shared" si="4"/>
        <v>32</v>
      </c>
      <c r="O20" s="13">
        <f>SUM(D20:N20)</f>
        <v>301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95" priority="3" operator="lessThan">
      <formula>4</formula>
    </cfRule>
    <cfRule type="cellIs" dxfId="94" priority="4" operator="greaterThan">
      <formula>3</formula>
    </cfRule>
  </conditionalFormatting>
  <conditionalFormatting sqref="O3">
    <cfRule type="containsText" dxfId="93" priority="1" operator="containsText" text="WRONG">
      <formula>NOT(ISERROR(SEARCH("WRONG",O3)))</formula>
    </cfRule>
    <cfRule type="containsText" dxfId="9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110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Maximilian Andersen</v>
      </c>
      <c r="D3" s="144" t="s">
        <v>34</v>
      </c>
      <c r="E3" s="139"/>
      <c r="F3" s="47">
        <f>VLOOKUP(C2,Ranking!D6:H67,5,FALSE)</f>
        <v>3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4</v>
      </c>
      <c r="O7" s="12">
        <f>SUM(D7:N7)</f>
        <v>52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2</v>
      </c>
      <c r="O8" s="12">
        <f t="shared" ref="O8:O12" si="0">SUM(D8:N8)</f>
        <v>45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41</v>
      </c>
      <c r="D9" s="51">
        <f>VLOOKUP($C9,Points!$B$2:C$47,D$6+1,FALSE)</f>
        <v>2</v>
      </c>
      <c r="E9" s="51">
        <f>VLOOKUP($C9,Points!$B$2:D$47,E$6+1,FALSE)</f>
        <v>3</v>
      </c>
      <c r="F9" s="51">
        <f>VLOOKUP($C9,Points!$B$2:E$47,F$6+1,FALSE)</f>
        <v>5</v>
      </c>
      <c r="G9" s="51">
        <f>VLOOKUP($C9,Points!$B$2:F$47,G$6+1,FALSE)</f>
        <v>0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3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3</v>
      </c>
      <c r="O9" s="12">
        <f t="shared" si="0"/>
        <v>43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5</v>
      </c>
      <c r="O10" s="12">
        <f t="shared" si="0"/>
        <v>16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6</v>
      </c>
      <c r="O11" s="12">
        <f t="shared" si="0"/>
        <v>20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15</v>
      </c>
      <c r="E13" s="37">
        <f t="shared" ref="E13:N13" si="1">SUM(E7:E12)</f>
        <v>15</v>
      </c>
      <c r="F13" s="37">
        <f t="shared" si="1"/>
        <v>22</v>
      </c>
      <c r="G13" s="37">
        <f t="shared" si="1"/>
        <v>19</v>
      </c>
      <c r="H13" s="37">
        <f t="shared" si="1"/>
        <v>17</v>
      </c>
      <c r="I13" s="37">
        <f t="shared" si="1"/>
        <v>29</v>
      </c>
      <c r="J13" s="37">
        <f t="shared" si="1"/>
        <v>21</v>
      </c>
      <c r="K13" s="37">
        <f t="shared" si="1"/>
        <v>23</v>
      </c>
      <c r="L13" s="37">
        <f t="shared" si="1"/>
        <v>12</v>
      </c>
      <c r="M13" s="37">
        <f t="shared" si="1"/>
        <v>9</v>
      </c>
      <c r="N13" s="37">
        <f t="shared" si="1"/>
        <v>20</v>
      </c>
      <c r="O13" s="14">
        <f>SUM(D13:I13)</f>
        <v>117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3</v>
      </c>
      <c r="O15" s="86">
        <f>SUM(D15:N15)</f>
        <v>54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57</v>
      </c>
      <c r="D16" s="50">
        <f>VLOOKUP($C16,Points!$B$2:C$47,D$6+1,FALSE)</f>
        <v>2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3</v>
      </c>
      <c r="H16" s="53">
        <f>VLOOKUP($C16,Points!$B$2:G$47,H$6+1,FALSE)</f>
        <v>6</v>
      </c>
      <c r="I16" s="53">
        <f>VLOOKUP($C16,Points!$B$2:H$47,I$6+1,FALSE)</f>
        <v>2</v>
      </c>
      <c r="J16" s="53">
        <f>VLOOKUP($C16,Points!$B$2:I$47,J$6+1,FALSE)</f>
        <v>0</v>
      </c>
      <c r="K16" s="53">
        <f>VLOOKUP($C16,Points!$B$2:J$47,K$6+1,FALSE)</f>
        <v>2</v>
      </c>
      <c r="L16" s="53">
        <f>VLOOKUP($C16,Points!$B$2:K$47,L$6+1,FALSE)</f>
        <v>6</v>
      </c>
      <c r="M16" s="53">
        <f>VLOOKUP($C16,Points!$B$2:L$47,M$6+1,FALSE)</f>
        <v>4</v>
      </c>
      <c r="N16" s="54">
        <f>VLOOKUP($C16,Points!$B$2:M$47,N$6+1,FALSE)</f>
        <v>4</v>
      </c>
      <c r="O16" s="86">
        <f t="shared" ref="O16:O19" si="2">SUM(D16:N16)</f>
        <v>29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0</v>
      </c>
      <c r="D17" s="50">
        <f>VLOOKUP($C17,Points!$B$2:C$47,D$6+1,FALSE)</f>
        <v>0</v>
      </c>
      <c r="E17" s="53">
        <f>VLOOKUP($C17,Points!$B$2:D$47,E$6+1,FALSE)</f>
        <v>0</v>
      </c>
      <c r="F17" s="53">
        <f>VLOOKUP($C17,Points!$B$2:E$47,F$6+1,FALSE)</f>
        <v>3</v>
      </c>
      <c r="G17" s="53">
        <f>VLOOKUP($C17,Points!$B$2:F$47,G$6+1,FALSE)</f>
        <v>0</v>
      </c>
      <c r="H17" s="53">
        <f>VLOOKUP($C17,Points!$B$2:G$47,H$6+1,FALSE)</f>
        <v>0</v>
      </c>
      <c r="I17" s="53">
        <f>VLOOKUP($C17,Points!$B$2:H$47,I$6+1,FALSE)</f>
        <v>11</v>
      </c>
      <c r="J17" s="53">
        <f>VLOOKUP($C17,Points!$B$2:I$47,J$6+1,FALSE)</f>
        <v>5</v>
      </c>
      <c r="K17" s="53">
        <f>VLOOKUP($C17,Points!$B$2:J$47,K$6+1,FALSE)</f>
        <v>0</v>
      </c>
      <c r="L17" s="53">
        <f>VLOOKUP($C17,Points!$B$2:K$47,L$6+1,FALSE)</f>
        <v>1</v>
      </c>
      <c r="M17" s="53">
        <f>VLOOKUP($C17,Points!$B$2:L$47,M$6+1,FALSE)</f>
        <v>4</v>
      </c>
      <c r="N17" s="54">
        <f>VLOOKUP($C17,Points!$B$2:M$47,N$6+1,FALSE)</f>
        <v>2</v>
      </c>
      <c r="O17" s="86">
        <f t="shared" si="2"/>
        <v>26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9</v>
      </c>
      <c r="O18" s="86">
        <f t="shared" si="2"/>
        <v>32</v>
      </c>
    </row>
    <row r="19" spans="1:18" ht="15" thickBot="1" x14ac:dyDescent="0.35">
      <c r="A19" s="23"/>
      <c r="B19" s="23"/>
      <c r="C19" s="80" t="s">
        <v>10</v>
      </c>
      <c r="D19" s="48">
        <f>SUM(D15:D18)</f>
        <v>11</v>
      </c>
      <c r="E19" s="48">
        <f t="shared" ref="E19:N19" si="3">SUM(E15:E18)</f>
        <v>5</v>
      </c>
      <c r="F19" s="48">
        <f t="shared" si="3"/>
        <v>9</v>
      </c>
      <c r="G19" s="48">
        <f t="shared" si="3"/>
        <v>14</v>
      </c>
      <c r="H19" s="48">
        <f t="shared" si="3"/>
        <v>12</v>
      </c>
      <c r="I19" s="48">
        <f t="shared" si="3"/>
        <v>19</v>
      </c>
      <c r="J19" s="48">
        <f t="shared" si="3"/>
        <v>19</v>
      </c>
      <c r="K19" s="48">
        <f t="shared" si="3"/>
        <v>10</v>
      </c>
      <c r="L19" s="48">
        <f t="shared" si="3"/>
        <v>7</v>
      </c>
      <c r="M19" s="48">
        <f t="shared" si="3"/>
        <v>17</v>
      </c>
      <c r="N19" s="12">
        <f t="shared" si="3"/>
        <v>18</v>
      </c>
      <c r="O19" s="86">
        <f t="shared" si="2"/>
        <v>141</v>
      </c>
    </row>
    <row r="20" spans="1:18" ht="15" thickBot="1" x14ac:dyDescent="0.35">
      <c r="A20" s="23"/>
      <c r="D20" s="84">
        <f t="shared" ref="D20:N20" si="4">D13+D19</f>
        <v>26</v>
      </c>
      <c r="E20" s="7">
        <f t="shared" si="4"/>
        <v>20</v>
      </c>
      <c r="F20" s="87">
        <f t="shared" si="4"/>
        <v>31</v>
      </c>
      <c r="G20" s="7">
        <f t="shared" si="4"/>
        <v>33</v>
      </c>
      <c r="H20" s="87">
        <f t="shared" si="4"/>
        <v>29</v>
      </c>
      <c r="I20" s="84">
        <f t="shared" si="4"/>
        <v>48</v>
      </c>
      <c r="J20" s="83">
        <f t="shared" si="4"/>
        <v>40</v>
      </c>
      <c r="K20" s="83">
        <f t="shared" si="4"/>
        <v>33</v>
      </c>
      <c r="L20" s="83">
        <f t="shared" si="4"/>
        <v>19</v>
      </c>
      <c r="M20" s="83">
        <f t="shared" si="4"/>
        <v>26</v>
      </c>
      <c r="N20" s="83">
        <f t="shared" si="4"/>
        <v>38</v>
      </c>
      <c r="O20" s="13">
        <f>SUM(D20:N20)</f>
        <v>343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91" priority="3" operator="lessThan">
      <formula>4</formula>
    </cfRule>
    <cfRule type="cellIs" dxfId="90" priority="4" operator="greaterThan">
      <formula>3</formula>
    </cfRule>
  </conditionalFormatting>
  <conditionalFormatting sqref="O3">
    <cfRule type="containsText" dxfId="89" priority="1" operator="containsText" text="WRONG">
      <formula>NOT(ISERROR(SEARCH("WRONG",O3)))</formula>
    </cfRule>
    <cfRule type="containsText" dxfId="8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3" sqref="C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78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Bertram Engelhardt</v>
      </c>
      <c r="D3" s="144" t="s">
        <v>34</v>
      </c>
      <c r="E3" s="139"/>
      <c r="F3" s="47">
        <f>VLOOKUP(C2,Ranking!D6:H67,5,FALSE)</f>
        <v>26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4</v>
      </c>
      <c r="O7" s="12">
        <f>SUM(D7:N7)</f>
        <v>52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3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1">
        <f>VLOOKUP($C9,Points!$B$2:C$47,D$6+1,FALSE)</f>
        <v>6</v>
      </c>
      <c r="E9" s="51">
        <f>VLOOKUP($C9,Points!$B$2:D$47,E$6+1,FALSE)</f>
        <v>0</v>
      </c>
      <c r="F9" s="51">
        <f>VLOOKUP($C9,Points!$B$2:E$47,F$6+1,FALSE)</f>
        <v>3</v>
      </c>
      <c r="G9" s="51">
        <f>VLOOKUP($C9,Points!$B$2:F$47,G$6+1,FALSE)</f>
        <v>4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1">
        <f>VLOOKUP($C10,Points!$B$2:C$47,D$6+1,FALSE)</f>
        <v>2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3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6</v>
      </c>
      <c r="O10" s="12">
        <f t="shared" si="0"/>
        <v>20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1">
        <f>VLOOKUP($C11,Points!$B$2:C$47,D$6+1,FALSE)</f>
        <v>6</v>
      </c>
      <c r="E11" s="51">
        <f>VLOOKUP($C11,Points!$B$2:D$47,E$6+1,FALSE)</f>
        <v>0</v>
      </c>
      <c r="F11" s="51">
        <f>VLOOKUP($C11,Points!$B$2:E$47,F$6+1,FALSE)</f>
        <v>2</v>
      </c>
      <c r="G11" s="51">
        <f>VLOOKUP($C11,Points!$B$2:F$47,G$6+1,FALSE)</f>
        <v>1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12</v>
      </c>
      <c r="O11" s="12">
        <f t="shared" si="0"/>
        <v>21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25</v>
      </c>
      <c r="E13" s="37">
        <f t="shared" ref="E13:N13" si="1">SUM(E7:E12)</f>
        <v>10</v>
      </c>
      <c r="F13" s="37">
        <f t="shared" si="1"/>
        <v>22</v>
      </c>
      <c r="G13" s="37">
        <f t="shared" si="1"/>
        <v>17</v>
      </c>
      <c r="H13" s="37">
        <f t="shared" si="1"/>
        <v>18</v>
      </c>
      <c r="I13" s="37">
        <f t="shared" si="1"/>
        <v>25</v>
      </c>
      <c r="J13" s="37">
        <f t="shared" si="1"/>
        <v>21</v>
      </c>
      <c r="K13" s="37">
        <f t="shared" si="1"/>
        <v>22</v>
      </c>
      <c r="L13" s="37">
        <f t="shared" si="1"/>
        <v>12</v>
      </c>
      <c r="M13" s="37">
        <f t="shared" si="1"/>
        <v>11</v>
      </c>
      <c r="N13" s="37">
        <f t="shared" si="1"/>
        <v>25</v>
      </c>
      <c r="O13" s="14">
        <f>SUM(D13:I13)</f>
        <v>117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62</v>
      </c>
      <c r="D15" s="50">
        <f>VLOOKUP($C15,Points!$B$2:C$47,D$6+1,FALSE)</f>
        <v>3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1</v>
      </c>
      <c r="N15" s="54">
        <f>VLOOKUP($C15,Points!$B$2:M$47,N$6+1,FALSE)</f>
        <v>0</v>
      </c>
      <c r="O15" s="86">
        <f>SUM(D15:N15)</f>
        <v>31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57</v>
      </c>
      <c r="D16" s="50">
        <f>VLOOKUP($C16,Points!$B$2:C$47,D$6+1,FALSE)</f>
        <v>2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3</v>
      </c>
      <c r="H16" s="53">
        <f>VLOOKUP($C16,Points!$B$2:G$47,H$6+1,FALSE)</f>
        <v>6</v>
      </c>
      <c r="I16" s="53">
        <f>VLOOKUP($C16,Points!$B$2:H$47,I$6+1,FALSE)</f>
        <v>2</v>
      </c>
      <c r="J16" s="53">
        <f>VLOOKUP($C16,Points!$B$2:I$47,J$6+1,FALSE)</f>
        <v>0</v>
      </c>
      <c r="K16" s="53">
        <f>VLOOKUP($C16,Points!$B$2:J$47,K$6+1,FALSE)</f>
        <v>2</v>
      </c>
      <c r="L16" s="53">
        <f>VLOOKUP($C16,Points!$B$2:K$47,L$6+1,FALSE)</f>
        <v>6</v>
      </c>
      <c r="M16" s="53">
        <f>VLOOKUP($C16,Points!$B$2:L$47,M$6+1,FALSE)</f>
        <v>4</v>
      </c>
      <c r="N16" s="54">
        <f>VLOOKUP($C16,Points!$B$2:M$47,N$6+1,FALSE)</f>
        <v>4</v>
      </c>
      <c r="O16" s="86">
        <f t="shared" ref="O16:O19" si="2">SUM(D16:N16)</f>
        <v>29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86">
        <f t="shared" si="2"/>
        <v>16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36</v>
      </c>
      <c r="D18" s="50">
        <f>VLOOKUP($C18,Points!$B$2:C$47,D$6+1,FALSE)</f>
        <v>6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0</v>
      </c>
      <c r="J18" s="53">
        <f>VLOOKUP($C18,Points!$B$2:I$47,J$6+1,FALSE)</f>
        <v>5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8</v>
      </c>
      <c r="O18" s="86">
        <f t="shared" si="2"/>
        <v>27</v>
      </c>
    </row>
    <row r="19" spans="1:18" ht="15" thickBot="1" x14ac:dyDescent="0.35">
      <c r="A19" s="23"/>
      <c r="B19" s="23"/>
      <c r="C19" s="80" t="s">
        <v>10</v>
      </c>
      <c r="D19" s="48">
        <f>SUM(D15:D18)</f>
        <v>15</v>
      </c>
      <c r="E19" s="48">
        <f t="shared" ref="E19:N19" si="3">SUM(E15:E18)</f>
        <v>0</v>
      </c>
      <c r="F19" s="48">
        <f t="shared" si="3"/>
        <v>3</v>
      </c>
      <c r="G19" s="48">
        <f t="shared" si="3"/>
        <v>14</v>
      </c>
      <c r="H19" s="48">
        <f t="shared" si="3"/>
        <v>13</v>
      </c>
      <c r="I19" s="48">
        <f t="shared" si="3"/>
        <v>8</v>
      </c>
      <c r="J19" s="48">
        <f t="shared" si="3"/>
        <v>9</v>
      </c>
      <c r="K19" s="48">
        <f t="shared" si="3"/>
        <v>8</v>
      </c>
      <c r="L19" s="48">
        <f t="shared" si="3"/>
        <v>7</v>
      </c>
      <c r="M19" s="48">
        <f t="shared" si="3"/>
        <v>8</v>
      </c>
      <c r="N19" s="12">
        <f t="shared" si="3"/>
        <v>18</v>
      </c>
      <c r="O19" s="86">
        <f t="shared" si="2"/>
        <v>103</v>
      </c>
    </row>
    <row r="20" spans="1:18" ht="15" thickBot="1" x14ac:dyDescent="0.35">
      <c r="A20" s="23"/>
      <c r="D20" s="84">
        <f t="shared" ref="D20:N20" si="4">D13+D19</f>
        <v>40</v>
      </c>
      <c r="E20" s="7">
        <f t="shared" si="4"/>
        <v>10</v>
      </c>
      <c r="F20" s="87">
        <f t="shared" si="4"/>
        <v>25</v>
      </c>
      <c r="G20" s="7">
        <f t="shared" si="4"/>
        <v>31</v>
      </c>
      <c r="H20" s="87">
        <f t="shared" si="4"/>
        <v>31</v>
      </c>
      <c r="I20" s="84">
        <f t="shared" si="4"/>
        <v>33</v>
      </c>
      <c r="J20" s="83">
        <f t="shared" si="4"/>
        <v>30</v>
      </c>
      <c r="K20" s="83">
        <f t="shared" si="4"/>
        <v>30</v>
      </c>
      <c r="L20" s="83">
        <f t="shared" si="4"/>
        <v>19</v>
      </c>
      <c r="M20" s="83">
        <f t="shared" si="4"/>
        <v>19</v>
      </c>
      <c r="N20" s="83">
        <f t="shared" si="4"/>
        <v>43</v>
      </c>
      <c r="O20" s="13">
        <f>SUM(D20:N20)</f>
        <v>311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87" priority="3" operator="lessThan">
      <formula>4</formula>
    </cfRule>
    <cfRule type="cellIs" dxfId="86" priority="4" operator="greaterThan">
      <formula>3</formula>
    </cfRule>
  </conditionalFormatting>
  <conditionalFormatting sqref="O3">
    <cfRule type="containsText" dxfId="85" priority="1" operator="containsText" text="WRONG">
      <formula>NOT(ISERROR(SEARCH("WRONG",O3)))</formula>
    </cfRule>
    <cfRule type="containsText" dxfId="8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46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Niels Lillelund</v>
      </c>
      <c r="D3" s="144" t="s">
        <v>34</v>
      </c>
      <c r="E3" s="139"/>
      <c r="F3" s="47">
        <f>VLOOKUP(C2,Ranking!D6:H67,5,FALSE)</f>
        <v>10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3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46</v>
      </c>
      <c r="D8" s="51">
        <f>VLOOKUP($C8,Points!$B$2:C$47,D$6+1,FALSE)</f>
        <v>3</v>
      </c>
      <c r="E8" s="51">
        <f>VLOOKUP($C8,Points!$B$2:D$47,E$6+1,FALSE)</f>
        <v>5</v>
      </c>
      <c r="F8" s="51">
        <f>VLOOKUP($C8,Points!$B$2:E$47,F$6+1,FALSE)</f>
        <v>0</v>
      </c>
      <c r="G8" s="51">
        <f>VLOOKUP($C8,Points!$B$2:F$47,G$6+1,FALSE)</f>
        <v>2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1</v>
      </c>
      <c r="K8" s="51">
        <f>VLOOKUP($C8,Points!$B$2:J$47,K$6+1,FALSE)</f>
        <v>3</v>
      </c>
      <c r="L8" s="51">
        <f>VLOOKUP($C8,Points!$B$2:K$47,L$6+1,FALSE)</f>
        <v>4</v>
      </c>
      <c r="M8" s="51">
        <f>VLOOKUP($C8,Points!$B$2:L$47,M$6+1,FALSE)</f>
        <v>0</v>
      </c>
      <c r="N8" s="51">
        <f>VLOOKUP($C8,Points!$B$2:M$47,N$6+1,FALSE)</f>
        <v>2</v>
      </c>
      <c r="O8" s="12">
        <f t="shared" ref="O8:O12" si="0">SUM(D8:N8)</f>
        <v>32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1">
        <f>VLOOKUP($C9,Points!$B$2:C$47,D$6+1,FALSE)</f>
        <v>6</v>
      </c>
      <c r="E9" s="51">
        <f>VLOOKUP($C9,Points!$B$2:D$47,E$6+1,FALSE)</f>
        <v>0</v>
      </c>
      <c r="F9" s="51">
        <f>VLOOKUP($C9,Points!$B$2:E$47,F$6+1,FALSE)</f>
        <v>3</v>
      </c>
      <c r="G9" s="51">
        <f>VLOOKUP($C9,Points!$B$2:F$47,G$6+1,FALSE)</f>
        <v>4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1">
        <f>VLOOKUP($C10,Points!$B$2:C$47,D$6+1,FALSE)</f>
        <v>2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3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6</v>
      </c>
      <c r="O10" s="12">
        <f t="shared" si="0"/>
        <v>20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5</v>
      </c>
      <c r="O11" s="12">
        <f t="shared" si="0"/>
        <v>16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1">
        <f>VLOOKUP($C12,Points!$B$2:C$47,D$6+1,FALSE)</f>
        <v>1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4</v>
      </c>
      <c r="H12" s="51">
        <f>VLOOKUP($C12,Points!$B$2:G$47,H$6+1,FALSE)</f>
        <v>0</v>
      </c>
      <c r="I12" s="51">
        <f>VLOOKUP($C12,Points!$B$2:H$47,I$6+1,FALSE)</f>
        <v>5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3</v>
      </c>
      <c r="N12" s="51">
        <f>VLOOKUP($C12,Points!$B$2:M$47,N$6+1,FALSE)</f>
        <v>8</v>
      </c>
      <c r="O12" s="12">
        <f t="shared" si="0"/>
        <v>21</v>
      </c>
    </row>
    <row r="13" spans="1:15" x14ac:dyDescent="0.3">
      <c r="A13" s="23"/>
      <c r="B13" s="23"/>
      <c r="C13" s="52" t="s">
        <v>11</v>
      </c>
      <c r="D13" s="37">
        <f>SUM(D7:D12)</f>
        <v>14</v>
      </c>
      <c r="E13" s="37">
        <f t="shared" ref="E13:N13" si="1">SUM(E7:E12)</f>
        <v>8</v>
      </c>
      <c r="F13" s="37">
        <f t="shared" si="1"/>
        <v>8</v>
      </c>
      <c r="G13" s="37">
        <f t="shared" si="1"/>
        <v>16</v>
      </c>
      <c r="H13" s="37">
        <f t="shared" si="1"/>
        <v>18</v>
      </c>
      <c r="I13" s="37">
        <f t="shared" si="1"/>
        <v>30</v>
      </c>
      <c r="J13" s="37">
        <f t="shared" si="1"/>
        <v>16</v>
      </c>
      <c r="K13" s="37">
        <f t="shared" si="1"/>
        <v>19</v>
      </c>
      <c r="L13" s="37">
        <f t="shared" si="1"/>
        <v>14</v>
      </c>
      <c r="M13" s="37">
        <f t="shared" si="1"/>
        <v>11</v>
      </c>
      <c r="N13" s="37">
        <f t="shared" si="1"/>
        <v>24</v>
      </c>
      <c r="O13" s="14">
        <f>SUM(D13:I13)</f>
        <v>94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3</v>
      </c>
      <c r="O15" s="86">
        <f>SUM(D15:N15)</f>
        <v>54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60</v>
      </c>
      <c r="D16" s="50">
        <f>VLOOKUP($C16,Points!$B$2:C$47,D$6+1,FALSE)</f>
        <v>0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1</v>
      </c>
      <c r="O16" s="86">
        <f t="shared" ref="O16:O19" si="2">SUM(D16:N16)</f>
        <v>42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65</v>
      </c>
      <c r="D17" s="50">
        <f>VLOOKUP($C17,Points!$B$2:C$47,D$6+1,FALSE)</f>
        <v>0</v>
      </c>
      <c r="E17" s="53">
        <f>VLOOKUP($C17,Points!$B$2:D$47,E$6+1,FALSE)</f>
        <v>2</v>
      </c>
      <c r="F17" s="53">
        <f>VLOOKUP($C17,Points!$B$2:E$47,F$6+1,FALSE)</f>
        <v>0</v>
      </c>
      <c r="G17" s="53">
        <f>VLOOKUP($C17,Points!$B$2:F$47,G$6+1,FALSE)</f>
        <v>6</v>
      </c>
      <c r="H17" s="53">
        <f>VLOOKUP($C17,Points!$B$2:G$47,H$6+1,FALSE)</f>
        <v>4</v>
      </c>
      <c r="I17" s="53">
        <f>VLOOKUP($C17,Points!$B$2:H$47,I$6+1,FALSE)</f>
        <v>5</v>
      </c>
      <c r="J17" s="53">
        <f>VLOOKUP($C17,Points!$B$2:I$47,J$6+1,FALSE)</f>
        <v>0</v>
      </c>
      <c r="K17" s="53">
        <f>VLOOKUP($C17,Points!$B$2:J$47,K$6+1,FALSE)</f>
        <v>5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4</v>
      </c>
      <c r="O17" s="86">
        <f t="shared" si="2"/>
        <v>26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9</v>
      </c>
      <c r="O18" s="86">
        <f t="shared" si="2"/>
        <v>32</v>
      </c>
    </row>
    <row r="19" spans="1:18" ht="15" thickBot="1" x14ac:dyDescent="0.35">
      <c r="A19" s="23"/>
      <c r="B19" s="23"/>
      <c r="C19" s="80" t="s">
        <v>10</v>
      </c>
      <c r="D19" s="48">
        <f>SUM(D15:D18)</f>
        <v>9</v>
      </c>
      <c r="E19" s="48">
        <f t="shared" ref="E19:N19" si="3">SUM(E15:E18)</f>
        <v>13</v>
      </c>
      <c r="F19" s="48">
        <f t="shared" si="3"/>
        <v>12</v>
      </c>
      <c r="G19" s="48">
        <f t="shared" si="3"/>
        <v>23</v>
      </c>
      <c r="H19" s="48">
        <f t="shared" si="3"/>
        <v>16</v>
      </c>
      <c r="I19" s="48">
        <f t="shared" si="3"/>
        <v>16</v>
      </c>
      <c r="J19" s="48">
        <f t="shared" si="3"/>
        <v>20</v>
      </c>
      <c r="K19" s="48">
        <f t="shared" si="3"/>
        <v>19</v>
      </c>
      <c r="L19" s="48">
        <f t="shared" si="3"/>
        <v>0</v>
      </c>
      <c r="M19" s="48">
        <f t="shared" si="3"/>
        <v>9</v>
      </c>
      <c r="N19" s="12">
        <f t="shared" si="3"/>
        <v>17</v>
      </c>
      <c r="O19" s="86">
        <f t="shared" si="2"/>
        <v>154</v>
      </c>
    </row>
    <row r="20" spans="1:18" ht="15" thickBot="1" x14ac:dyDescent="0.35">
      <c r="A20" s="23"/>
      <c r="D20" s="84">
        <f t="shared" ref="D20:N20" si="4">D13+D19</f>
        <v>23</v>
      </c>
      <c r="E20" s="7">
        <f t="shared" si="4"/>
        <v>21</v>
      </c>
      <c r="F20" s="87">
        <f t="shared" si="4"/>
        <v>20</v>
      </c>
      <c r="G20" s="7">
        <f t="shared" si="4"/>
        <v>39</v>
      </c>
      <c r="H20" s="87">
        <f t="shared" si="4"/>
        <v>34</v>
      </c>
      <c r="I20" s="84">
        <f t="shared" si="4"/>
        <v>46</v>
      </c>
      <c r="J20" s="83">
        <f t="shared" si="4"/>
        <v>36</v>
      </c>
      <c r="K20" s="83">
        <f t="shared" si="4"/>
        <v>38</v>
      </c>
      <c r="L20" s="83">
        <f t="shared" si="4"/>
        <v>14</v>
      </c>
      <c r="M20" s="83">
        <f t="shared" si="4"/>
        <v>20</v>
      </c>
      <c r="N20" s="83">
        <f t="shared" si="4"/>
        <v>41</v>
      </c>
      <c r="O20" s="13">
        <f>SUM(D20:N20)</f>
        <v>332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83" priority="3" operator="lessThan">
      <formula>4</formula>
    </cfRule>
    <cfRule type="cellIs" dxfId="82" priority="4" operator="greaterThan">
      <formula>3</formula>
    </cfRule>
  </conditionalFormatting>
  <conditionalFormatting sqref="O3">
    <cfRule type="containsText" dxfId="81" priority="1" operator="containsText" text="WRONG">
      <formula>NOT(ISERROR(SEARCH("WRONG",O3)))</formula>
    </cfRule>
    <cfRule type="containsText" dxfId="8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54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Oskar Hagen</v>
      </c>
      <c r="D3" s="144" t="s">
        <v>34</v>
      </c>
      <c r="E3" s="139"/>
      <c r="F3" s="47">
        <f>VLOOKUP(C2,Ranking!D6:H67,5,FALSE)</f>
        <v>20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14</v>
      </c>
      <c r="D7" s="51">
        <f>VLOOKUP($C7,Points!$B$2:C$47,D$6+1,FALSE)</f>
        <v>2</v>
      </c>
      <c r="E7" s="51">
        <f>VLOOKUP($C7,Points!$B$2:D$47,E$6+1,FALSE)</f>
        <v>5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3</v>
      </c>
      <c r="L7" s="51">
        <f>VLOOKUP($C7,Points!$B$2:K$47,L$6+1,FALSE)</f>
        <v>5</v>
      </c>
      <c r="M7" s="51">
        <f>VLOOKUP($C7,Points!$B$2:L$47,M$6+1,FALSE)</f>
        <v>2</v>
      </c>
      <c r="N7" s="51">
        <f>VLOOKUP($C7,Points!$B$2:M$47,N$6+1,FALSE)</f>
        <v>2</v>
      </c>
      <c r="O7" s="12">
        <f>SUM(D7:N7)</f>
        <v>45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43</v>
      </c>
      <c r="D8" s="51">
        <f>VLOOKUP($C8,Points!$B$2:C$47,D$6+1,FALSE)</f>
        <v>5</v>
      </c>
      <c r="E8" s="51">
        <f>VLOOKUP($C8,Points!$B$2:D$47,E$6+1,FALSE)</f>
        <v>5</v>
      </c>
      <c r="F8" s="51">
        <f>VLOOKUP($C8,Points!$B$2:E$47,F$6+1,FALSE)</f>
        <v>6</v>
      </c>
      <c r="G8" s="51">
        <f>VLOOKUP($C8,Points!$B$2:F$47,G$6+1,FALSE)</f>
        <v>5</v>
      </c>
      <c r="H8" s="51">
        <f>VLOOKUP($C8,Points!$B$2:G$47,H$6+1,FALSE)</f>
        <v>3</v>
      </c>
      <c r="I8" s="51">
        <f>VLOOKUP($C8,Points!$B$2:H$47,I$6+1,FALSE)</f>
        <v>6</v>
      </c>
      <c r="J8" s="51">
        <f>VLOOKUP($C8,Points!$B$2:I$47,J$6+1,FALSE)</f>
        <v>5</v>
      </c>
      <c r="K8" s="51">
        <f>VLOOKUP($C8,Points!$B$2:J$47,K$6+1,FALSE)</f>
        <v>0</v>
      </c>
      <c r="L8" s="51">
        <f>VLOOKUP($C8,Points!$B$2:K$47,L$6+1,FALSE)</f>
        <v>6</v>
      </c>
      <c r="M8" s="51">
        <f>VLOOKUP($C8,Points!$B$2:L$47,M$6+1,FALSE)</f>
        <v>4</v>
      </c>
      <c r="N8" s="51">
        <f>VLOOKUP($C8,Points!$B$2:M$47,N$6+1,FALSE)</f>
        <v>4</v>
      </c>
      <c r="O8" s="12">
        <f t="shared" ref="O8:O12" si="0">SUM(D8:N8)</f>
        <v>49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1">
        <f>VLOOKUP($C9,Points!$B$2:C$47,D$6+1,FALSE)</f>
        <v>6</v>
      </c>
      <c r="E9" s="51">
        <f>VLOOKUP($C9,Points!$B$2:D$47,E$6+1,FALSE)</f>
        <v>0</v>
      </c>
      <c r="F9" s="51">
        <f>VLOOKUP($C9,Points!$B$2:E$47,F$6+1,FALSE)</f>
        <v>3</v>
      </c>
      <c r="G9" s="51">
        <f>VLOOKUP($C9,Points!$B$2:F$47,G$6+1,FALSE)</f>
        <v>4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5</v>
      </c>
      <c r="O10" s="12">
        <f t="shared" si="0"/>
        <v>16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1">
        <f>VLOOKUP($C11,Points!$B$2:C$47,D$6+1,FALSE)</f>
        <v>6</v>
      </c>
      <c r="E11" s="51">
        <f>VLOOKUP($C11,Points!$B$2:D$47,E$6+1,FALSE)</f>
        <v>0</v>
      </c>
      <c r="F11" s="51">
        <f>VLOOKUP($C11,Points!$B$2:E$47,F$6+1,FALSE)</f>
        <v>2</v>
      </c>
      <c r="G11" s="51">
        <f>VLOOKUP($C11,Points!$B$2:F$47,G$6+1,FALSE)</f>
        <v>1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12</v>
      </c>
      <c r="O11" s="12">
        <f t="shared" si="0"/>
        <v>21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1">
        <f>VLOOKUP($C12,Points!$B$2:C$47,D$6+1,FALSE)</f>
        <v>1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4</v>
      </c>
      <c r="H12" s="51">
        <f>VLOOKUP($C12,Points!$B$2:G$47,H$6+1,FALSE)</f>
        <v>0</v>
      </c>
      <c r="I12" s="51">
        <f>VLOOKUP($C12,Points!$B$2:H$47,I$6+1,FALSE)</f>
        <v>5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3</v>
      </c>
      <c r="N12" s="51">
        <f>VLOOKUP($C12,Points!$B$2:M$47,N$6+1,FALSE)</f>
        <v>8</v>
      </c>
      <c r="O12" s="12">
        <f t="shared" si="0"/>
        <v>21</v>
      </c>
    </row>
    <row r="13" spans="1:15" x14ac:dyDescent="0.3">
      <c r="A13" s="23"/>
      <c r="B13" s="23"/>
      <c r="C13" s="52" t="s">
        <v>11</v>
      </c>
      <c r="D13" s="37">
        <f>SUM(D7:D12)</f>
        <v>20</v>
      </c>
      <c r="E13" s="37">
        <f t="shared" ref="E13:N13" si="1">SUM(E7:E12)</f>
        <v>10</v>
      </c>
      <c r="F13" s="37">
        <f t="shared" si="1"/>
        <v>16</v>
      </c>
      <c r="G13" s="37">
        <f t="shared" si="1"/>
        <v>21</v>
      </c>
      <c r="H13" s="37">
        <f t="shared" si="1"/>
        <v>14</v>
      </c>
      <c r="I13" s="37">
        <f t="shared" si="1"/>
        <v>27</v>
      </c>
      <c r="J13" s="37">
        <f t="shared" si="1"/>
        <v>17</v>
      </c>
      <c r="K13" s="37">
        <f t="shared" si="1"/>
        <v>13</v>
      </c>
      <c r="L13" s="37">
        <f t="shared" si="1"/>
        <v>16</v>
      </c>
      <c r="M13" s="37">
        <f t="shared" si="1"/>
        <v>13</v>
      </c>
      <c r="N13" s="37">
        <f t="shared" si="1"/>
        <v>31</v>
      </c>
      <c r="O13" s="14">
        <f>SUM(D13:I13)</f>
        <v>108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7</v>
      </c>
      <c r="D15" s="50">
        <f>VLOOKUP($C15,Points!$B$2:C$47,D$6+1,FALSE)</f>
        <v>1</v>
      </c>
      <c r="E15" s="53">
        <f>VLOOKUP($C15,Points!$B$2:D$47,E$6+1,FALSE)</f>
        <v>4</v>
      </c>
      <c r="F15" s="53">
        <f>VLOOKUP($C15,Points!$B$2:E$47,F$6+1,FALSE)</f>
        <v>2</v>
      </c>
      <c r="G15" s="53">
        <f>VLOOKUP($C15,Points!$B$2:F$47,G$6+1,FALSE)</f>
        <v>0</v>
      </c>
      <c r="H15" s="53">
        <f>VLOOKUP($C15,Points!$B$2:G$47,H$6+1,FALSE)</f>
        <v>3</v>
      </c>
      <c r="I15" s="53">
        <f>VLOOKUP($C15,Points!$B$2:H$47,I$6+1,FALSE)</f>
        <v>4</v>
      </c>
      <c r="J15" s="53">
        <f>VLOOKUP($C15,Points!$B$2:I$47,J$6+1,FALSE)</f>
        <v>0</v>
      </c>
      <c r="K15" s="53">
        <f>VLOOKUP($C15,Points!$B$2:J$47,K$6+1,FALSE)</f>
        <v>5</v>
      </c>
      <c r="L15" s="53">
        <f>VLOOKUP($C15,Points!$B$2:K$47,L$6+1,FALSE)</f>
        <v>6</v>
      </c>
      <c r="M15" s="53">
        <f>VLOOKUP($C15,Points!$B$2:L$47,M$6+1,FALSE)</f>
        <v>6</v>
      </c>
      <c r="N15" s="54">
        <f>VLOOKUP($C15,Points!$B$2:M$47,N$6+1,FALSE)</f>
        <v>0</v>
      </c>
      <c r="O15" s="86">
        <f>SUM(D15:N15)</f>
        <v>31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66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5</v>
      </c>
      <c r="H16" s="53">
        <f>VLOOKUP($C16,Points!$B$2:G$47,H$6+1,FALSE)</f>
        <v>0</v>
      </c>
      <c r="I16" s="53">
        <f>VLOOKUP($C16,Points!$B$2:H$47,I$6+1,FALSE)</f>
        <v>1</v>
      </c>
      <c r="J16" s="53">
        <f>VLOOKUP($C16,Points!$B$2:I$47,J$6+1,FALSE)</f>
        <v>8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3</v>
      </c>
      <c r="N16" s="54">
        <f>VLOOKUP($C16,Points!$B$2:M$47,N$6+1,FALSE)</f>
        <v>9</v>
      </c>
      <c r="O16" s="86">
        <f t="shared" ref="O16:O19" si="2">SUM(D16:N16)</f>
        <v>32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2" t="s">
        <v>60</v>
      </c>
      <c r="D17" s="50">
        <f>VLOOKUP($C17,Points!$B$2:C$47,D$6+1,FALSE)</f>
        <v>0</v>
      </c>
      <c r="E17" s="53">
        <f>VLOOKUP($C17,Points!$B$2:D$47,E$6+1,FALSE)</f>
        <v>6</v>
      </c>
      <c r="F17" s="53">
        <f>VLOOKUP($C17,Points!$B$2:E$47,F$6+1,FALSE)</f>
        <v>6</v>
      </c>
      <c r="G17" s="53">
        <f>VLOOKUP($C17,Points!$B$2:F$47,G$6+1,FALSE)</f>
        <v>6</v>
      </c>
      <c r="H17" s="53">
        <f>VLOOKUP($C17,Points!$B$2:G$47,H$6+1,FALSE)</f>
        <v>6</v>
      </c>
      <c r="I17" s="53">
        <f>VLOOKUP($C17,Points!$B$2:H$47,I$6+1,FALSE)</f>
        <v>5</v>
      </c>
      <c r="J17" s="53">
        <f>VLOOKUP($C17,Points!$B$2:I$47,J$6+1,FALSE)</f>
        <v>6</v>
      </c>
      <c r="K17" s="53">
        <f>VLOOKUP($C17,Points!$B$2:J$47,K$6+1,FALSE)</f>
        <v>6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1</v>
      </c>
      <c r="O17" s="86">
        <f t="shared" si="2"/>
        <v>42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6</v>
      </c>
      <c r="O18" s="86">
        <f t="shared" si="2"/>
        <v>16</v>
      </c>
    </row>
    <row r="19" spans="1:18" ht="15" thickBot="1" x14ac:dyDescent="0.35">
      <c r="A19" s="23"/>
      <c r="B19" s="23"/>
      <c r="C19" s="80" t="s">
        <v>10</v>
      </c>
      <c r="D19" s="48">
        <f>SUM(D15:D18)</f>
        <v>9</v>
      </c>
      <c r="E19" s="48">
        <f t="shared" ref="E19:N19" si="3">SUM(E15:E18)</f>
        <v>10</v>
      </c>
      <c r="F19" s="48">
        <f t="shared" si="3"/>
        <v>8</v>
      </c>
      <c r="G19" s="48">
        <f t="shared" si="3"/>
        <v>11</v>
      </c>
      <c r="H19" s="48">
        <f t="shared" si="3"/>
        <v>10</v>
      </c>
      <c r="I19" s="48">
        <f t="shared" si="3"/>
        <v>10</v>
      </c>
      <c r="J19" s="48">
        <f t="shared" si="3"/>
        <v>14</v>
      </c>
      <c r="K19" s="48">
        <f t="shared" si="3"/>
        <v>15</v>
      </c>
      <c r="L19" s="48">
        <f t="shared" si="3"/>
        <v>7</v>
      </c>
      <c r="M19" s="48">
        <f t="shared" si="3"/>
        <v>11</v>
      </c>
      <c r="N19" s="12">
        <f t="shared" si="3"/>
        <v>16</v>
      </c>
      <c r="O19" s="86">
        <f t="shared" si="2"/>
        <v>121</v>
      </c>
    </row>
    <row r="20" spans="1:18" ht="15" thickBot="1" x14ac:dyDescent="0.35">
      <c r="A20" s="23"/>
      <c r="D20" s="84">
        <f t="shared" ref="D20:N20" si="4">D13+D19</f>
        <v>29</v>
      </c>
      <c r="E20" s="7">
        <f t="shared" si="4"/>
        <v>20</v>
      </c>
      <c r="F20" s="87">
        <f t="shared" si="4"/>
        <v>24</v>
      </c>
      <c r="G20" s="7">
        <f t="shared" si="4"/>
        <v>32</v>
      </c>
      <c r="H20" s="87">
        <f t="shared" si="4"/>
        <v>24</v>
      </c>
      <c r="I20" s="84">
        <f t="shared" si="4"/>
        <v>37</v>
      </c>
      <c r="J20" s="83">
        <f t="shared" si="4"/>
        <v>31</v>
      </c>
      <c r="K20" s="83">
        <f t="shared" si="4"/>
        <v>28</v>
      </c>
      <c r="L20" s="83">
        <f t="shared" si="4"/>
        <v>23</v>
      </c>
      <c r="M20" s="83">
        <f t="shared" si="4"/>
        <v>24</v>
      </c>
      <c r="N20" s="83">
        <f t="shared" si="4"/>
        <v>47</v>
      </c>
      <c r="O20" s="13">
        <f>SUM(D20:N20)</f>
        <v>319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79" priority="3" operator="lessThan">
      <formula>4</formula>
    </cfRule>
    <cfRule type="cellIs" dxfId="78" priority="4" operator="greaterThan">
      <formula>3</formula>
    </cfRule>
  </conditionalFormatting>
  <conditionalFormatting sqref="O3">
    <cfRule type="containsText" dxfId="77" priority="1" operator="containsText" text="WRONG">
      <formula>NOT(ISERROR(SEARCH("WRONG",O3)))</formula>
    </cfRule>
    <cfRule type="containsText" dxfId="7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40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Jannik Due</v>
      </c>
      <c r="D3" s="144" t="s">
        <v>34</v>
      </c>
      <c r="E3" s="139"/>
      <c r="F3" s="47">
        <f>VLOOKUP(C2,Ranking!D6:H67,5,FALSE)</f>
        <v>4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14</v>
      </c>
      <c r="D7" s="51">
        <f>VLOOKUP($C7,Points!$B$2:C$47,D$6+1,FALSE)</f>
        <v>2</v>
      </c>
      <c r="E7" s="51">
        <f>VLOOKUP($C7,Points!$B$2:D$47,E$6+1,FALSE)</f>
        <v>5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3</v>
      </c>
      <c r="L7" s="51">
        <f>VLOOKUP($C7,Points!$B$2:K$47,L$6+1,FALSE)</f>
        <v>5</v>
      </c>
      <c r="M7" s="51">
        <f>VLOOKUP($C7,Points!$B$2:L$47,M$6+1,FALSE)</f>
        <v>2</v>
      </c>
      <c r="N7" s="51">
        <f>VLOOKUP($C7,Points!$B$2:M$47,N$6+1,FALSE)</f>
        <v>2</v>
      </c>
      <c r="O7" s="12">
        <f>SUM(D7:N7)</f>
        <v>45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3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44</v>
      </c>
      <c r="D9" s="51">
        <f>VLOOKUP($C9,Points!$B$2:C$47,D$6+1,FALSE)</f>
        <v>6</v>
      </c>
      <c r="E9" s="51">
        <f>VLOOKUP($C9,Points!$B$2:D$47,E$6+1,FALSE)</f>
        <v>0</v>
      </c>
      <c r="F9" s="51">
        <f>VLOOKUP($C9,Points!$B$2:E$47,F$6+1,FALSE)</f>
        <v>3</v>
      </c>
      <c r="G9" s="51">
        <f>VLOOKUP($C9,Points!$B$2:F$47,G$6+1,FALSE)</f>
        <v>4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0</v>
      </c>
      <c r="O9" s="12">
        <f t="shared" si="0"/>
        <v>46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5</v>
      </c>
      <c r="O10" s="12">
        <f t="shared" si="0"/>
        <v>16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1">
        <f>VLOOKUP($C11,Points!$B$2:C$47,D$6+1,FALSE)</f>
        <v>6</v>
      </c>
      <c r="E11" s="51">
        <f>VLOOKUP($C11,Points!$B$2:D$47,E$6+1,FALSE)</f>
        <v>0</v>
      </c>
      <c r="F11" s="51">
        <f>VLOOKUP($C11,Points!$B$2:E$47,F$6+1,FALSE)</f>
        <v>2</v>
      </c>
      <c r="G11" s="51">
        <f>VLOOKUP($C11,Points!$B$2:F$47,G$6+1,FALSE)</f>
        <v>1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12</v>
      </c>
      <c r="O11" s="12">
        <f t="shared" si="0"/>
        <v>21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22</v>
      </c>
      <c r="E13" s="37">
        <f t="shared" ref="E13:N13" si="1">SUM(E7:E12)</f>
        <v>11</v>
      </c>
      <c r="F13" s="37">
        <f t="shared" si="1"/>
        <v>21</v>
      </c>
      <c r="G13" s="37">
        <f t="shared" si="1"/>
        <v>15</v>
      </c>
      <c r="H13" s="37">
        <f t="shared" si="1"/>
        <v>17</v>
      </c>
      <c r="I13" s="37">
        <f t="shared" si="1"/>
        <v>26</v>
      </c>
      <c r="J13" s="37">
        <f t="shared" si="1"/>
        <v>15</v>
      </c>
      <c r="K13" s="37">
        <f t="shared" si="1"/>
        <v>23</v>
      </c>
      <c r="L13" s="37">
        <f t="shared" si="1"/>
        <v>15</v>
      </c>
      <c r="M13" s="37">
        <f t="shared" si="1"/>
        <v>10</v>
      </c>
      <c r="N13" s="37">
        <f t="shared" si="1"/>
        <v>22</v>
      </c>
      <c r="O13" s="14">
        <f>SUM(D13:I13)</f>
        <v>112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3</v>
      </c>
      <c r="O15" s="86">
        <f>SUM(D15:N15)</f>
        <v>54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66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5</v>
      </c>
      <c r="H16" s="53">
        <f>VLOOKUP($C16,Points!$B$2:G$47,H$6+1,FALSE)</f>
        <v>0</v>
      </c>
      <c r="I16" s="53">
        <f>VLOOKUP($C16,Points!$B$2:H$47,I$6+1,FALSE)</f>
        <v>1</v>
      </c>
      <c r="J16" s="53">
        <f>VLOOKUP($C16,Points!$B$2:I$47,J$6+1,FALSE)</f>
        <v>8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3</v>
      </c>
      <c r="N16" s="54">
        <f>VLOOKUP($C16,Points!$B$2:M$47,N$6+1,FALSE)</f>
        <v>9</v>
      </c>
      <c r="O16" s="86">
        <f t="shared" ref="O16:O19" si="2">SUM(D16:N16)</f>
        <v>32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65</v>
      </c>
      <c r="D17" s="50">
        <f>VLOOKUP($C17,Points!$B$2:C$47,D$6+1,FALSE)</f>
        <v>0</v>
      </c>
      <c r="E17" s="53">
        <f>VLOOKUP($C17,Points!$B$2:D$47,E$6+1,FALSE)</f>
        <v>2</v>
      </c>
      <c r="F17" s="53">
        <f>VLOOKUP($C17,Points!$B$2:E$47,F$6+1,FALSE)</f>
        <v>0</v>
      </c>
      <c r="G17" s="53">
        <f>VLOOKUP($C17,Points!$B$2:F$47,G$6+1,FALSE)</f>
        <v>6</v>
      </c>
      <c r="H17" s="53">
        <f>VLOOKUP($C17,Points!$B$2:G$47,H$6+1,FALSE)</f>
        <v>4</v>
      </c>
      <c r="I17" s="53">
        <f>VLOOKUP($C17,Points!$B$2:H$47,I$6+1,FALSE)</f>
        <v>5</v>
      </c>
      <c r="J17" s="53">
        <f>VLOOKUP($C17,Points!$B$2:I$47,J$6+1,FALSE)</f>
        <v>0</v>
      </c>
      <c r="K17" s="53">
        <f>VLOOKUP($C17,Points!$B$2:J$47,K$6+1,FALSE)</f>
        <v>5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4</v>
      </c>
      <c r="O17" s="86">
        <f t="shared" si="2"/>
        <v>26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2" t="s">
        <v>62</v>
      </c>
      <c r="D18" s="50">
        <f>VLOOKUP($C18,Points!$B$2:C$47,D$6+1,FALSE)</f>
        <v>3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6</v>
      </c>
      <c r="J18" s="53">
        <f>VLOOKUP($C18,Points!$B$2:I$47,J$6+1,FALSE)</f>
        <v>4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0</v>
      </c>
      <c r="O18" s="86">
        <f t="shared" si="2"/>
        <v>31</v>
      </c>
    </row>
    <row r="19" spans="1:18" ht="15" thickBot="1" x14ac:dyDescent="0.35">
      <c r="A19" s="23"/>
      <c r="B19" s="23"/>
      <c r="C19" s="80" t="s">
        <v>10</v>
      </c>
      <c r="D19" s="48">
        <f>SUM(D15:D18)</f>
        <v>12</v>
      </c>
      <c r="E19" s="48">
        <f t="shared" ref="E19:N19" si="3">SUM(E15:E18)</f>
        <v>7</v>
      </c>
      <c r="F19" s="48">
        <f t="shared" si="3"/>
        <v>9</v>
      </c>
      <c r="G19" s="48">
        <f t="shared" si="3"/>
        <v>23</v>
      </c>
      <c r="H19" s="48">
        <f t="shared" si="3"/>
        <v>16</v>
      </c>
      <c r="I19" s="48">
        <f t="shared" si="3"/>
        <v>17</v>
      </c>
      <c r="J19" s="48">
        <f t="shared" si="3"/>
        <v>18</v>
      </c>
      <c r="K19" s="48">
        <f t="shared" si="3"/>
        <v>15</v>
      </c>
      <c r="L19" s="48">
        <f t="shared" si="3"/>
        <v>0</v>
      </c>
      <c r="M19" s="48">
        <f t="shared" si="3"/>
        <v>10</v>
      </c>
      <c r="N19" s="12">
        <f t="shared" si="3"/>
        <v>16</v>
      </c>
      <c r="O19" s="86">
        <f t="shared" si="2"/>
        <v>143</v>
      </c>
    </row>
    <row r="20" spans="1:18" ht="15" thickBot="1" x14ac:dyDescent="0.35">
      <c r="A20" s="23"/>
      <c r="D20" s="84">
        <f t="shared" ref="D20:N20" si="4">D13+D19</f>
        <v>34</v>
      </c>
      <c r="E20" s="7">
        <f t="shared" si="4"/>
        <v>18</v>
      </c>
      <c r="F20" s="87">
        <f t="shared" si="4"/>
        <v>30</v>
      </c>
      <c r="G20" s="7">
        <f t="shared" si="4"/>
        <v>38</v>
      </c>
      <c r="H20" s="87">
        <f t="shared" si="4"/>
        <v>33</v>
      </c>
      <c r="I20" s="84">
        <f t="shared" si="4"/>
        <v>43</v>
      </c>
      <c r="J20" s="83">
        <f t="shared" si="4"/>
        <v>33</v>
      </c>
      <c r="K20" s="83">
        <f t="shared" si="4"/>
        <v>38</v>
      </c>
      <c r="L20" s="83">
        <f t="shared" si="4"/>
        <v>15</v>
      </c>
      <c r="M20" s="83">
        <f t="shared" si="4"/>
        <v>20</v>
      </c>
      <c r="N20" s="83">
        <f t="shared" si="4"/>
        <v>38</v>
      </c>
      <c r="O20" s="13">
        <f>SUM(D20:N20)</f>
        <v>340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75" priority="3" operator="lessThan">
      <formula>4</formula>
    </cfRule>
    <cfRule type="cellIs" dxfId="74" priority="4" operator="greaterThan">
      <formula>3</formula>
    </cfRule>
  </conditionalFormatting>
  <conditionalFormatting sqref="O3">
    <cfRule type="containsText" dxfId="73" priority="1" operator="containsText" text="WRONG">
      <formula>NOT(ISERROR(SEARCH("WRONG",O3)))</formula>
    </cfRule>
    <cfRule type="containsText" dxfId="7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77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Thomas Blok</v>
      </c>
      <c r="D3" s="144" t="s">
        <v>34</v>
      </c>
      <c r="E3" s="139"/>
      <c r="F3" s="47">
        <f>VLOOKUP(C2,Ranking!D6:H67,5,FALSE)</f>
        <v>57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14</v>
      </c>
      <c r="D7" s="51">
        <f>VLOOKUP($C7,Points!$B$2:C$47,D$6+1,FALSE)</f>
        <v>2</v>
      </c>
      <c r="E7" s="51">
        <f>VLOOKUP($C7,Points!$B$2:D$47,E$6+1,FALSE)</f>
        <v>5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3</v>
      </c>
      <c r="L7" s="51">
        <f>VLOOKUP($C7,Points!$B$2:K$47,L$6+1,FALSE)</f>
        <v>5</v>
      </c>
      <c r="M7" s="51">
        <f>VLOOKUP($C7,Points!$B$2:L$47,M$6+1,FALSE)</f>
        <v>2</v>
      </c>
      <c r="N7" s="51">
        <f>VLOOKUP($C7,Points!$B$2:M$47,N$6+1,FALSE)</f>
        <v>2</v>
      </c>
      <c r="O7" s="12">
        <f>SUM(D7:N7)</f>
        <v>45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3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56</v>
      </c>
      <c r="D9" s="51">
        <f>VLOOKUP($C9,Points!$B$2:C$47,D$6+1,FALSE)</f>
        <v>6</v>
      </c>
      <c r="E9" s="51">
        <f>VLOOKUP($C9,Points!$B$2:D$47,E$6+1,FALSE)</f>
        <v>0</v>
      </c>
      <c r="F9" s="51">
        <f>VLOOKUP($C9,Points!$B$2:E$47,F$6+1,FALSE)</f>
        <v>2</v>
      </c>
      <c r="G9" s="51">
        <f>VLOOKUP($C9,Points!$B$2:F$47,G$6+1,FALSE)</f>
        <v>1</v>
      </c>
      <c r="H9" s="51">
        <f>VLOOKUP($C9,Points!$B$2:G$47,H$6+1,FALSE)</f>
        <v>0</v>
      </c>
      <c r="I9" s="51">
        <f>VLOOKUP($C9,Points!$B$2:H$47,I$6+1,FALSE)</f>
        <v>0</v>
      </c>
      <c r="J9" s="51">
        <f>VLOOKUP($C9,Points!$B$2:I$47,J$6+1,FALSE)</f>
        <v>0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12</v>
      </c>
      <c r="O9" s="12">
        <f t="shared" si="0"/>
        <v>21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5</v>
      </c>
      <c r="O10" s="12">
        <f t="shared" si="0"/>
        <v>16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20</v>
      </c>
      <c r="E13" s="37">
        <f t="shared" ref="E13:N13" si="1">SUM(E7:E12)</f>
        <v>11</v>
      </c>
      <c r="F13" s="37">
        <f t="shared" si="1"/>
        <v>18</v>
      </c>
      <c r="G13" s="37">
        <f t="shared" si="1"/>
        <v>11</v>
      </c>
      <c r="H13" s="37">
        <f t="shared" si="1"/>
        <v>11</v>
      </c>
      <c r="I13" s="37">
        <f t="shared" si="1"/>
        <v>20</v>
      </c>
      <c r="J13" s="37">
        <f t="shared" si="1"/>
        <v>9</v>
      </c>
      <c r="K13" s="37">
        <f t="shared" si="1"/>
        <v>17</v>
      </c>
      <c r="L13" s="37">
        <f t="shared" si="1"/>
        <v>10</v>
      </c>
      <c r="M13" s="37">
        <f t="shared" si="1"/>
        <v>6</v>
      </c>
      <c r="N13" s="37">
        <f t="shared" si="1"/>
        <v>22</v>
      </c>
      <c r="O13" s="14">
        <f>SUM(D13:I13)</f>
        <v>91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3</v>
      </c>
      <c r="O15" s="86">
        <f>SUM(D15:N15)</f>
        <v>54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61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5</v>
      </c>
      <c r="G16" s="53">
        <f>VLOOKUP($C16,Points!$B$2:F$47,G$6+1,FALSE)</f>
        <v>0</v>
      </c>
      <c r="H16" s="53">
        <f>VLOOKUP($C16,Points!$B$2:G$47,H$6+1,FALSE)</f>
        <v>0</v>
      </c>
      <c r="I16" s="53">
        <f>VLOOKUP($C16,Points!$B$2:H$47,I$6+1,FALSE)</f>
        <v>0</v>
      </c>
      <c r="J16" s="53">
        <f>VLOOKUP($C16,Points!$B$2:I$47,J$6+1,FALSE)</f>
        <v>6</v>
      </c>
      <c r="K16" s="53">
        <f>VLOOKUP($C16,Points!$B$2:J$47,K$6+1,FALSE)</f>
        <v>5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26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86">
        <f t="shared" si="2"/>
        <v>16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2" t="s">
        <v>62</v>
      </c>
      <c r="D18" s="50">
        <f>VLOOKUP($C18,Points!$B$2:C$47,D$6+1,FALSE)</f>
        <v>3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6</v>
      </c>
      <c r="J18" s="53">
        <f>VLOOKUP($C18,Points!$B$2:I$47,J$6+1,FALSE)</f>
        <v>4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0</v>
      </c>
      <c r="O18" s="86">
        <f t="shared" si="2"/>
        <v>31</v>
      </c>
    </row>
    <row r="19" spans="1:18" ht="15" thickBot="1" x14ac:dyDescent="0.35">
      <c r="A19" s="23"/>
      <c r="B19" s="23"/>
      <c r="C19" s="80" t="s">
        <v>10</v>
      </c>
      <c r="D19" s="48">
        <f>SUM(D15:D18)</f>
        <v>17</v>
      </c>
      <c r="E19" s="48">
        <f t="shared" ref="E19:N19" si="3">SUM(E15:E18)</f>
        <v>10</v>
      </c>
      <c r="F19" s="48">
        <f t="shared" si="3"/>
        <v>14</v>
      </c>
      <c r="G19" s="48">
        <f t="shared" si="3"/>
        <v>12</v>
      </c>
      <c r="H19" s="48">
        <f t="shared" si="3"/>
        <v>13</v>
      </c>
      <c r="I19" s="48">
        <f t="shared" si="3"/>
        <v>11</v>
      </c>
      <c r="J19" s="48">
        <f t="shared" si="3"/>
        <v>16</v>
      </c>
      <c r="K19" s="48">
        <f t="shared" si="3"/>
        <v>15</v>
      </c>
      <c r="L19" s="48">
        <f t="shared" si="3"/>
        <v>1</v>
      </c>
      <c r="M19" s="48">
        <f t="shared" si="3"/>
        <v>9</v>
      </c>
      <c r="N19" s="12">
        <f t="shared" si="3"/>
        <v>9</v>
      </c>
      <c r="O19" s="86">
        <f t="shared" si="2"/>
        <v>127</v>
      </c>
    </row>
    <row r="20" spans="1:18" ht="15" thickBot="1" x14ac:dyDescent="0.35">
      <c r="A20" s="23"/>
      <c r="D20" s="84">
        <f t="shared" ref="D20:N20" si="4">D13+D19</f>
        <v>37</v>
      </c>
      <c r="E20" s="7">
        <f t="shared" si="4"/>
        <v>21</v>
      </c>
      <c r="F20" s="87">
        <f t="shared" si="4"/>
        <v>32</v>
      </c>
      <c r="G20" s="7">
        <f t="shared" si="4"/>
        <v>23</v>
      </c>
      <c r="H20" s="87">
        <f t="shared" si="4"/>
        <v>24</v>
      </c>
      <c r="I20" s="84">
        <f t="shared" si="4"/>
        <v>31</v>
      </c>
      <c r="J20" s="83">
        <f t="shared" si="4"/>
        <v>25</v>
      </c>
      <c r="K20" s="83">
        <f t="shared" si="4"/>
        <v>32</v>
      </c>
      <c r="L20" s="83">
        <f t="shared" si="4"/>
        <v>11</v>
      </c>
      <c r="M20" s="83">
        <f t="shared" si="4"/>
        <v>15</v>
      </c>
      <c r="N20" s="83">
        <f t="shared" si="4"/>
        <v>31</v>
      </c>
      <c r="O20" s="13">
        <f>SUM(D20:N20)</f>
        <v>282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71" priority="3" operator="lessThan">
      <formula>4</formula>
    </cfRule>
    <cfRule type="cellIs" dxfId="70" priority="4" operator="greaterThan">
      <formula>3</formula>
    </cfRule>
  </conditionalFormatting>
  <conditionalFormatting sqref="O3">
    <cfRule type="containsText" dxfId="69" priority="1" operator="containsText" text="WRONG">
      <formula>NOT(ISERROR(SEARCH("WRONG",O3)))</formula>
    </cfRule>
    <cfRule type="containsText" dxfId="6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109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Mathias Friis</v>
      </c>
      <c r="D3" s="144" t="s">
        <v>34</v>
      </c>
      <c r="E3" s="139"/>
      <c r="F3" s="47">
        <f>VLOOKUP(C2,Ranking!D6:H67,5,FALSE)</f>
        <v>41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20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18">
        <v>1</v>
      </c>
      <c r="E6" s="7">
        <v>2</v>
      </c>
      <c r="F6" s="118">
        <v>3</v>
      </c>
      <c r="G6" s="7">
        <v>4</v>
      </c>
      <c r="H6" s="7">
        <v>5</v>
      </c>
      <c r="I6" s="116">
        <v>6</v>
      </c>
      <c r="J6" s="116">
        <v>7</v>
      </c>
      <c r="K6" s="116">
        <v>8</v>
      </c>
      <c r="L6" s="116">
        <v>9</v>
      </c>
      <c r="M6" s="116">
        <v>10</v>
      </c>
      <c r="N6" s="116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3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2</v>
      </c>
      <c r="O8" s="12">
        <f t="shared" ref="O8:O12" si="0">SUM(D8:N8)</f>
        <v>45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1">
        <f>VLOOKUP($C10,Points!$B$2:C$47,D$6+1,FALSE)</f>
        <v>6</v>
      </c>
      <c r="E10" s="51">
        <f>VLOOKUP($C10,Points!$B$2:D$47,E$6+1,FALSE)</f>
        <v>3</v>
      </c>
      <c r="F10" s="51">
        <f>VLOOKUP($C10,Points!$B$2:E$47,F$6+1,FALSE)</f>
        <v>6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6</v>
      </c>
      <c r="O11" s="12">
        <f t="shared" si="0"/>
        <v>20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2" t="s">
        <v>11</v>
      </c>
      <c r="D13" s="37">
        <f>SUM(D7:D12)</f>
        <v>15</v>
      </c>
      <c r="E13" s="37">
        <f t="shared" ref="E13:N13" si="1">SUM(E7:E12)</f>
        <v>15</v>
      </c>
      <c r="F13" s="37">
        <f t="shared" si="1"/>
        <v>22</v>
      </c>
      <c r="G13" s="37">
        <f t="shared" si="1"/>
        <v>16</v>
      </c>
      <c r="H13" s="37">
        <f t="shared" si="1"/>
        <v>17</v>
      </c>
      <c r="I13" s="37">
        <f t="shared" si="1"/>
        <v>29</v>
      </c>
      <c r="J13" s="37">
        <f t="shared" si="1"/>
        <v>21</v>
      </c>
      <c r="K13" s="37">
        <f t="shared" si="1"/>
        <v>19</v>
      </c>
      <c r="L13" s="37">
        <f t="shared" si="1"/>
        <v>12</v>
      </c>
      <c r="M13" s="37">
        <f t="shared" si="1"/>
        <v>9</v>
      </c>
      <c r="N13" s="37">
        <f t="shared" si="1"/>
        <v>15</v>
      </c>
      <c r="O13" s="14">
        <f>SUM(D13:I13)</f>
        <v>114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7</v>
      </c>
      <c r="D15" s="50">
        <f>VLOOKUP($C15,Points!$B$2:C$47,D$6+1,FALSE)</f>
        <v>1</v>
      </c>
      <c r="E15" s="53">
        <f>VLOOKUP($C15,Points!$B$2:D$47,E$6+1,FALSE)</f>
        <v>4</v>
      </c>
      <c r="F15" s="53">
        <f>VLOOKUP($C15,Points!$B$2:E$47,F$6+1,FALSE)</f>
        <v>2</v>
      </c>
      <c r="G15" s="53">
        <f>VLOOKUP($C15,Points!$B$2:F$47,G$6+1,FALSE)</f>
        <v>0</v>
      </c>
      <c r="H15" s="53">
        <f>VLOOKUP($C15,Points!$B$2:G$47,H$6+1,FALSE)</f>
        <v>3</v>
      </c>
      <c r="I15" s="53">
        <f>VLOOKUP($C15,Points!$B$2:H$47,I$6+1,FALSE)</f>
        <v>4</v>
      </c>
      <c r="J15" s="53">
        <f>VLOOKUP($C15,Points!$B$2:I$47,J$6+1,FALSE)</f>
        <v>0</v>
      </c>
      <c r="K15" s="53">
        <f>VLOOKUP($C15,Points!$B$2:J$47,K$6+1,FALSE)</f>
        <v>5</v>
      </c>
      <c r="L15" s="53">
        <f>VLOOKUP($C15,Points!$B$2:K$47,L$6+1,FALSE)</f>
        <v>6</v>
      </c>
      <c r="M15" s="53">
        <f>VLOOKUP($C15,Points!$B$2:L$47,M$6+1,FALSE)</f>
        <v>6</v>
      </c>
      <c r="N15" s="54">
        <f>VLOOKUP($C15,Points!$B$2:M$47,N$6+1,FALSE)</f>
        <v>0</v>
      </c>
      <c r="O15" s="117">
        <f>SUM(D15:N15)</f>
        <v>31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117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117">
        <f t="shared" si="2"/>
        <v>16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0</v>
      </c>
      <c r="D18" s="50">
        <f>VLOOKUP($C18,Points!$B$2:C$47,D$6+1,FALSE)</f>
        <v>0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0</v>
      </c>
      <c r="H18" s="53">
        <f>VLOOKUP($C18,Points!$B$2:G$47,H$6+1,FALSE)</f>
        <v>0</v>
      </c>
      <c r="I18" s="53">
        <f>VLOOKUP($C18,Points!$B$2:H$47,I$6+1,FALSE)</f>
        <v>11</v>
      </c>
      <c r="J18" s="53">
        <f>VLOOKUP($C18,Points!$B$2:I$47,J$6+1,FALSE)</f>
        <v>5</v>
      </c>
      <c r="K18" s="53">
        <f>VLOOKUP($C18,Points!$B$2:J$47,K$6+1,FALSE)</f>
        <v>0</v>
      </c>
      <c r="L18" s="53">
        <f>VLOOKUP($C18,Points!$B$2:K$47,L$6+1,FALSE)</f>
        <v>1</v>
      </c>
      <c r="M18" s="53">
        <f>VLOOKUP($C18,Points!$B$2:L$47,M$6+1,FALSE)</f>
        <v>4</v>
      </c>
      <c r="N18" s="54">
        <f>VLOOKUP($C18,Points!$B$2:M$47,N$6+1,FALSE)</f>
        <v>2</v>
      </c>
      <c r="O18" s="117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8</v>
      </c>
      <c r="E19" s="48">
        <f t="shared" ref="E19:N19" si="3">SUM(E15:E18)</f>
        <v>4</v>
      </c>
      <c r="F19" s="48">
        <f t="shared" si="3"/>
        <v>8</v>
      </c>
      <c r="G19" s="48">
        <f t="shared" si="3"/>
        <v>6</v>
      </c>
      <c r="H19" s="48">
        <f t="shared" si="3"/>
        <v>10</v>
      </c>
      <c r="I19" s="48">
        <f t="shared" si="3"/>
        <v>21</v>
      </c>
      <c r="J19" s="48">
        <f t="shared" si="3"/>
        <v>9</v>
      </c>
      <c r="K19" s="48">
        <f t="shared" si="3"/>
        <v>9</v>
      </c>
      <c r="L19" s="48">
        <f t="shared" si="3"/>
        <v>8</v>
      </c>
      <c r="M19" s="48">
        <f t="shared" si="3"/>
        <v>13</v>
      </c>
      <c r="N19" s="12">
        <f t="shared" si="3"/>
        <v>8</v>
      </c>
      <c r="O19" s="117">
        <f t="shared" si="2"/>
        <v>104</v>
      </c>
    </row>
    <row r="20" spans="1:18" ht="15" thickBot="1" x14ac:dyDescent="0.35">
      <c r="A20" s="23"/>
      <c r="D20" s="115">
        <f t="shared" ref="D20:N20" si="4">D13+D19</f>
        <v>23</v>
      </c>
      <c r="E20" s="7">
        <f t="shared" si="4"/>
        <v>19</v>
      </c>
      <c r="F20" s="118">
        <f t="shared" si="4"/>
        <v>30</v>
      </c>
      <c r="G20" s="7">
        <f t="shared" si="4"/>
        <v>22</v>
      </c>
      <c r="H20" s="118">
        <f t="shared" si="4"/>
        <v>27</v>
      </c>
      <c r="I20" s="115">
        <f t="shared" si="4"/>
        <v>50</v>
      </c>
      <c r="J20" s="119">
        <f t="shared" si="4"/>
        <v>30</v>
      </c>
      <c r="K20" s="119">
        <f t="shared" si="4"/>
        <v>28</v>
      </c>
      <c r="L20" s="119">
        <f t="shared" si="4"/>
        <v>20</v>
      </c>
      <c r="M20" s="119">
        <f t="shared" si="4"/>
        <v>22</v>
      </c>
      <c r="N20" s="119">
        <f t="shared" si="4"/>
        <v>23</v>
      </c>
      <c r="O20" s="13">
        <f>SUM(D20:N20)</f>
        <v>294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47" priority="3" operator="lessThan">
      <formula>4</formula>
    </cfRule>
    <cfRule type="cellIs" dxfId="246" priority="4" operator="greaterThan">
      <formula>3</formula>
    </cfRule>
  </conditionalFormatting>
  <conditionalFormatting sqref="O3">
    <cfRule type="containsText" dxfId="245" priority="1" operator="containsText" text="WRONG">
      <formula>NOT(ISERROR(SEARCH("WRONG",O3)))</formula>
    </cfRule>
    <cfRule type="containsText" dxfId="24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45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Nicolai Juulsager</v>
      </c>
      <c r="D3" s="144" t="s">
        <v>34</v>
      </c>
      <c r="E3" s="139"/>
      <c r="F3" s="47">
        <f>VLOOKUP(C2,Ranking!D6:H67,5,FALSE)</f>
        <v>17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44</v>
      </c>
      <c r="D7" s="51">
        <f>VLOOKUP($C7,Points!$B$2:C$47,D$6+1,FALSE)</f>
        <v>6</v>
      </c>
      <c r="E7" s="51">
        <f>VLOOKUP($C7,Points!$B$2:D$47,E$6+1,FALSE)</f>
        <v>0</v>
      </c>
      <c r="F7" s="51">
        <f>VLOOKUP($C7,Points!$B$2:E$47,F$6+1,FALSE)</f>
        <v>3</v>
      </c>
      <c r="G7" s="51">
        <f>VLOOKUP($C7,Points!$B$2:F$47,G$6+1,FALSE)</f>
        <v>4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46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3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5</v>
      </c>
      <c r="O10" s="12">
        <f t="shared" si="0"/>
        <v>16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21</v>
      </c>
      <c r="E13" s="37">
        <f t="shared" ref="E13:N13" si="1">SUM(E7:E12)</f>
        <v>10</v>
      </c>
      <c r="F13" s="37">
        <f t="shared" si="1"/>
        <v>20</v>
      </c>
      <c r="G13" s="37">
        <f t="shared" si="1"/>
        <v>16</v>
      </c>
      <c r="H13" s="37">
        <f t="shared" si="1"/>
        <v>18</v>
      </c>
      <c r="I13" s="37">
        <f t="shared" si="1"/>
        <v>26</v>
      </c>
      <c r="J13" s="37">
        <f t="shared" si="1"/>
        <v>15</v>
      </c>
      <c r="K13" s="37">
        <f t="shared" si="1"/>
        <v>26</v>
      </c>
      <c r="L13" s="37">
        <f t="shared" si="1"/>
        <v>12</v>
      </c>
      <c r="M13" s="37">
        <f t="shared" si="1"/>
        <v>11</v>
      </c>
      <c r="N13" s="37">
        <f t="shared" si="1"/>
        <v>12</v>
      </c>
      <c r="O13" s="14">
        <f>SUM(D13:I13)</f>
        <v>111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3</v>
      </c>
      <c r="O15" s="86">
        <f>SUM(D15:N15)</f>
        <v>54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7</v>
      </c>
      <c r="D16" s="50">
        <f>VLOOKUP($C16,Points!$B$2:C$47,D$6+1,FALSE)</f>
        <v>1</v>
      </c>
      <c r="E16" s="53">
        <f>VLOOKUP($C16,Points!$B$2:D$47,E$6+1,FALSE)</f>
        <v>4</v>
      </c>
      <c r="F16" s="53">
        <f>VLOOKUP($C16,Points!$B$2:E$47,F$6+1,FALSE)</f>
        <v>2</v>
      </c>
      <c r="G16" s="53">
        <f>VLOOKUP($C16,Points!$B$2:F$47,G$6+1,FALSE)</f>
        <v>0</v>
      </c>
      <c r="H16" s="53">
        <f>VLOOKUP($C16,Points!$B$2:G$47,H$6+1,FALSE)</f>
        <v>3</v>
      </c>
      <c r="I16" s="53">
        <f>VLOOKUP($C16,Points!$B$2:H$47,I$6+1,FALSE)</f>
        <v>4</v>
      </c>
      <c r="J16" s="53">
        <f>VLOOKUP($C16,Points!$B$2:I$47,J$6+1,FALSE)</f>
        <v>0</v>
      </c>
      <c r="K16" s="53">
        <f>VLOOKUP($C16,Points!$B$2:J$47,K$6+1,FALSE)</f>
        <v>5</v>
      </c>
      <c r="L16" s="53">
        <f>VLOOKUP($C16,Points!$B$2:K$47,L$6+1,FALSE)</f>
        <v>6</v>
      </c>
      <c r="M16" s="53">
        <f>VLOOKUP($C16,Points!$B$2:L$47,M$6+1,FALSE)</f>
        <v>6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86">
        <f t="shared" si="2"/>
        <v>16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9</v>
      </c>
      <c r="O18" s="86">
        <f t="shared" si="2"/>
        <v>32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9</v>
      </c>
      <c r="F19" s="48">
        <f t="shared" si="3"/>
        <v>8</v>
      </c>
      <c r="G19" s="48">
        <f t="shared" si="3"/>
        <v>11</v>
      </c>
      <c r="H19" s="48">
        <f t="shared" si="3"/>
        <v>10</v>
      </c>
      <c r="I19" s="48">
        <f t="shared" si="3"/>
        <v>10</v>
      </c>
      <c r="J19" s="48">
        <f t="shared" si="3"/>
        <v>14</v>
      </c>
      <c r="K19" s="48">
        <f t="shared" si="3"/>
        <v>15</v>
      </c>
      <c r="L19" s="48">
        <f t="shared" si="3"/>
        <v>7</v>
      </c>
      <c r="M19" s="48">
        <f t="shared" si="3"/>
        <v>17</v>
      </c>
      <c r="N19" s="12">
        <f t="shared" si="3"/>
        <v>18</v>
      </c>
      <c r="O19" s="86">
        <f t="shared" si="2"/>
        <v>133</v>
      </c>
    </row>
    <row r="20" spans="1:18" ht="15" thickBot="1" x14ac:dyDescent="0.35">
      <c r="A20" s="23"/>
      <c r="D20" s="84">
        <f t="shared" ref="D20:N20" si="4">D13+D19</f>
        <v>35</v>
      </c>
      <c r="E20" s="7">
        <f t="shared" si="4"/>
        <v>19</v>
      </c>
      <c r="F20" s="87">
        <f t="shared" si="4"/>
        <v>28</v>
      </c>
      <c r="G20" s="7">
        <f t="shared" si="4"/>
        <v>27</v>
      </c>
      <c r="H20" s="87">
        <f t="shared" si="4"/>
        <v>28</v>
      </c>
      <c r="I20" s="84">
        <f t="shared" si="4"/>
        <v>36</v>
      </c>
      <c r="J20" s="83">
        <f t="shared" si="4"/>
        <v>29</v>
      </c>
      <c r="K20" s="83">
        <f t="shared" si="4"/>
        <v>41</v>
      </c>
      <c r="L20" s="83">
        <f t="shared" si="4"/>
        <v>19</v>
      </c>
      <c r="M20" s="83">
        <f t="shared" si="4"/>
        <v>28</v>
      </c>
      <c r="N20" s="83">
        <f t="shared" si="4"/>
        <v>30</v>
      </c>
      <c r="O20" s="13">
        <f>SUM(D20:N20)</f>
        <v>320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67" priority="3" operator="lessThan">
      <formula>4</formula>
    </cfRule>
    <cfRule type="cellIs" dxfId="66" priority="4" operator="greaterThan">
      <formula>3</formula>
    </cfRule>
  </conditionalFormatting>
  <conditionalFormatting sqref="O3">
    <cfRule type="containsText" dxfId="65" priority="1" operator="containsText" text="WRONG">
      <formula>NOT(ISERROR(SEARCH("WRONG",O3)))</formula>
    </cfRule>
    <cfRule type="containsText" dxfId="6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9" sqref="C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Kathrine Hagen</v>
      </c>
      <c r="D3" s="144" t="s">
        <v>34</v>
      </c>
      <c r="E3" s="139"/>
      <c r="F3" s="47">
        <f>VLOOKUP(C2,Ranking!D6:H67,5,FALSE)</f>
        <v>39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44</v>
      </c>
      <c r="D7" s="51">
        <f>VLOOKUP($C7,Points!$B$2:C$47,D$6+1,FALSE)</f>
        <v>6</v>
      </c>
      <c r="E7" s="51">
        <f>VLOOKUP($C7,Points!$B$2:D$47,E$6+1,FALSE)</f>
        <v>0</v>
      </c>
      <c r="F7" s="51">
        <f>VLOOKUP($C7,Points!$B$2:E$47,F$6+1,FALSE)</f>
        <v>3</v>
      </c>
      <c r="G7" s="51">
        <f>VLOOKUP($C7,Points!$B$2:F$47,G$6+1,FALSE)</f>
        <v>4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0</v>
      </c>
      <c r="O7" s="12">
        <f>SUM(D7:N7)</f>
        <v>46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</v>
      </c>
      <c r="D8" s="51">
        <f>VLOOKUP($C8,Points!$B$2:C$47,D$6+1,FALSE)</f>
        <v>1</v>
      </c>
      <c r="E8" s="51">
        <f>VLOOKUP($C8,Points!$B$2:D$47,E$6+1,FALSE)</f>
        <v>5</v>
      </c>
      <c r="F8" s="51">
        <f>VLOOKUP($C8,Points!$B$2:E$47,F$6+1,FALSE)</f>
        <v>6</v>
      </c>
      <c r="G8" s="51">
        <f>VLOOKUP($C8,Points!$B$2:F$47,G$6+1,FALSE)</f>
        <v>5</v>
      </c>
      <c r="H8" s="51">
        <f>VLOOKUP($C8,Points!$B$2:G$47,H$6+1,FALSE)</f>
        <v>2</v>
      </c>
      <c r="I8" s="51">
        <f>VLOOKUP($C8,Points!$B$2:H$47,I$6+1,FALSE)</f>
        <v>1</v>
      </c>
      <c r="J8" s="51">
        <f>VLOOKUP($C8,Points!$B$2:I$47,J$6+1,FALSE)</f>
        <v>5</v>
      </c>
      <c r="K8" s="51">
        <f>VLOOKUP($C8,Points!$B$2:J$47,K$6+1,FALSE)</f>
        <v>1</v>
      </c>
      <c r="L8" s="51">
        <f>VLOOKUP($C8,Points!$B$2:K$47,L$6+1,FALSE)</f>
        <v>2</v>
      </c>
      <c r="M8" s="51">
        <f>VLOOKUP($C8,Points!$B$2:L$47,M$6+1,FALSE)</f>
        <v>2</v>
      </c>
      <c r="N8" s="51">
        <f>VLOOKUP($C8,Points!$B$2:M$47,N$6+1,FALSE)</f>
        <v>6</v>
      </c>
      <c r="O8" s="12">
        <f t="shared" ref="O8:O12" si="0">SUM(D8:N8)</f>
        <v>36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53</v>
      </c>
      <c r="D9" s="51">
        <f>VLOOKUP($C9,Points!$B$2:C$47,D$6+1,FALSE)</f>
        <v>0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5</v>
      </c>
      <c r="O9" s="12">
        <f t="shared" si="0"/>
        <v>16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54</v>
      </c>
      <c r="D10" s="51">
        <f>VLOOKUP($C10,Points!$B$2:C$47,D$6+1,FALSE)</f>
        <v>1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4</v>
      </c>
      <c r="H10" s="51">
        <f>VLOOKUP($C10,Points!$B$2:G$47,H$6+1,FALSE)</f>
        <v>0</v>
      </c>
      <c r="I10" s="51">
        <f>VLOOKUP($C10,Points!$B$2:H$47,I$6+1,FALSE)</f>
        <v>5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3</v>
      </c>
      <c r="N10" s="51">
        <f>VLOOKUP($C10,Points!$B$2:M$47,N$6+1,FALSE)</f>
        <v>8</v>
      </c>
      <c r="O10" s="12">
        <f t="shared" si="0"/>
        <v>21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45</v>
      </c>
      <c r="D12" s="51">
        <f>VLOOKUP($C12,Points!$B$2:C$47,D$6+1,FALSE)</f>
        <v>2</v>
      </c>
      <c r="E12" s="51">
        <f>VLOOKUP($C12,Points!$B$2:D$47,E$6+1,FALSE)</f>
        <v>5</v>
      </c>
      <c r="F12" s="51">
        <f>VLOOKUP($C12,Points!$B$2:E$47,F$6+1,FALSE)</f>
        <v>3</v>
      </c>
      <c r="G12" s="51">
        <f>VLOOKUP($C12,Points!$B$2:F$47,G$6+1,FALSE)</f>
        <v>2</v>
      </c>
      <c r="H12" s="51">
        <f>VLOOKUP($C12,Points!$B$2:G$47,H$6+1,FALSE)</f>
        <v>5</v>
      </c>
      <c r="I12" s="51">
        <f>VLOOKUP($C12,Points!$B$2:H$47,I$6+1,FALSE)</f>
        <v>0</v>
      </c>
      <c r="J12" s="51">
        <f>VLOOKUP($C12,Points!$B$2:I$47,J$6+1,FALSE)</f>
        <v>4</v>
      </c>
      <c r="K12" s="51">
        <f>VLOOKUP($C12,Points!$B$2:J$47,K$6+1,FALSE)</f>
        <v>2</v>
      </c>
      <c r="L12" s="51">
        <f>VLOOKUP($C12,Points!$B$2:K$47,L$6+1,FALSE)</f>
        <v>1</v>
      </c>
      <c r="M12" s="51">
        <f>VLOOKUP($C12,Points!$B$2:L$47,M$6+1,FALSE)</f>
        <v>4</v>
      </c>
      <c r="N12" s="51">
        <f>VLOOKUP($C12,Points!$B$2:M$47,N$6+1,FALSE)</f>
        <v>3</v>
      </c>
      <c r="O12" s="12">
        <f t="shared" si="0"/>
        <v>31</v>
      </c>
    </row>
    <row r="13" spans="1:15" x14ac:dyDescent="0.3">
      <c r="A13" s="23"/>
      <c r="B13" s="23"/>
      <c r="C13" s="52" t="s">
        <v>11</v>
      </c>
      <c r="D13" s="37">
        <f>SUM(D7:D12)</f>
        <v>14</v>
      </c>
      <c r="E13" s="37">
        <f t="shared" ref="E13:N13" si="1">SUM(E7:E12)</f>
        <v>10</v>
      </c>
      <c r="F13" s="37">
        <f t="shared" si="1"/>
        <v>12</v>
      </c>
      <c r="G13" s="37">
        <f t="shared" si="1"/>
        <v>18</v>
      </c>
      <c r="H13" s="37">
        <f t="shared" si="1"/>
        <v>13</v>
      </c>
      <c r="I13" s="37">
        <f t="shared" si="1"/>
        <v>16</v>
      </c>
      <c r="J13" s="37">
        <f t="shared" si="1"/>
        <v>15</v>
      </c>
      <c r="K13" s="37">
        <f t="shared" si="1"/>
        <v>13</v>
      </c>
      <c r="L13" s="37">
        <f t="shared" si="1"/>
        <v>8</v>
      </c>
      <c r="M13" s="37">
        <f t="shared" si="1"/>
        <v>13</v>
      </c>
      <c r="N13" s="37">
        <f t="shared" si="1"/>
        <v>22</v>
      </c>
      <c r="O13" s="14">
        <f>SUM(D13:I13)</f>
        <v>83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3</v>
      </c>
      <c r="O15" s="86">
        <f>SUM(D15:N15)</f>
        <v>54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60</v>
      </c>
      <c r="D16" s="50">
        <f>VLOOKUP($C16,Points!$B$2:C$47,D$6+1,FALSE)</f>
        <v>0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1</v>
      </c>
      <c r="O16" s="86">
        <f t="shared" ref="O16:O19" si="2">SUM(D16:N16)</f>
        <v>42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86">
        <f t="shared" si="2"/>
        <v>16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9</v>
      </c>
      <c r="O18" s="86">
        <f t="shared" si="2"/>
        <v>32</v>
      </c>
    </row>
    <row r="19" spans="1:18" ht="15" thickBot="1" x14ac:dyDescent="0.35">
      <c r="A19" s="23"/>
      <c r="B19" s="23"/>
      <c r="C19" s="80" t="s">
        <v>10</v>
      </c>
      <c r="D19" s="48">
        <f>SUM(D15:D18)</f>
        <v>13</v>
      </c>
      <c r="E19" s="48">
        <f t="shared" ref="E19:N19" si="3">SUM(E15:E18)</f>
        <v>11</v>
      </c>
      <c r="F19" s="48">
        <f t="shared" si="3"/>
        <v>12</v>
      </c>
      <c r="G19" s="48">
        <f t="shared" si="3"/>
        <v>17</v>
      </c>
      <c r="H19" s="48">
        <f t="shared" si="3"/>
        <v>13</v>
      </c>
      <c r="I19" s="48">
        <f t="shared" si="3"/>
        <v>11</v>
      </c>
      <c r="J19" s="48">
        <f t="shared" si="3"/>
        <v>20</v>
      </c>
      <c r="K19" s="48">
        <f t="shared" si="3"/>
        <v>16</v>
      </c>
      <c r="L19" s="48">
        <f t="shared" si="3"/>
        <v>1</v>
      </c>
      <c r="M19" s="48">
        <f t="shared" si="3"/>
        <v>11</v>
      </c>
      <c r="N19" s="12">
        <f t="shared" si="3"/>
        <v>19</v>
      </c>
      <c r="O19" s="86">
        <f t="shared" si="2"/>
        <v>144</v>
      </c>
    </row>
    <row r="20" spans="1:18" ht="15" thickBot="1" x14ac:dyDescent="0.35">
      <c r="A20" s="23"/>
      <c r="D20" s="84">
        <f t="shared" ref="D20:N20" si="4">D13+D19</f>
        <v>27</v>
      </c>
      <c r="E20" s="7">
        <f t="shared" si="4"/>
        <v>21</v>
      </c>
      <c r="F20" s="87">
        <f t="shared" si="4"/>
        <v>24</v>
      </c>
      <c r="G20" s="7">
        <f t="shared" si="4"/>
        <v>35</v>
      </c>
      <c r="H20" s="87">
        <f t="shared" si="4"/>
        <v>26</v>
      </c>
      <c r="I20" s="84">
        <f t="shared" si="4"/>
        <v>27</v>
      </c>
      <c r="J20" s="83">
        <f t="shared" si="4"/>
        <v>35</v>
      </c>
      <c r="K20" s="83">
        <f t="shared" si="4"/>
        <v>29</v>
      </c>
      <c r="L20" s="83">
        <f t="shared" si="4"/>
        <v>9</v>
      </c>
      <c r="M20" s="83">
        <f t="shared" si="4"/>
        <v>24</v>
      </c>
      <c r="N20" s="83">
        <f t="shared" si="4"/>
        <v>41</v>
      </c>
      <c r="O20" s="13">
        <f>SUM(D20:N20)</f>
        <v>298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63" priority="3" operator="lessThan">
      <formula>4</formula>
    </cfRule>
    <cfRule type="cellIs" dxfId="62" priority="4" operator="greaterThan">
      <formula>3</formula>
    </cfRule>
  </conditionalFormatting>
  <conditionalFormatting sqref="O3">
    <cfRule type="containsText" dxfId="61" priority="1" operator="containsText" text="WRONG">
      <formula>NOT(ISERROR(SEARCH("WRONG",O3)))</formula>
    </cfRule>
    <cfRule type="containsText" dxfId="6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60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Michelle Skov Jensen</v>
      </c>
      <c r="D3" s="144" t="s">
        <v>34</v>
      </c>
      <c r="E3" s="139"/>
      <c r="F3" s="47">
        <f>VLOOKUP(C2,Ranking!D6:H67,5,FALSE)</f>
        <v>23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</v>
      </c>
      <c r="D7" s="51">
        <f>VLOOKUP($C7,Points!$B$2:C$47,D$6+1,FALSE)</f>
        <v>1</v>
      </c>
      <c r="E7" s="51">
        <f>VLOOKUP($C7,Points!$B$2:D$47,E$6+1,FALSE)</f>
        <v>5</v>
      </c>
      <c r="F7" s="51">
        <f>VLOOKUP($C7,Points!$B$2:E$47,F$6+1,FALSE)</f>
        <v>6</v>
      </c>
      <c r="G7" s="51">
        <f>VLOOKUP($C7,Points!$B$2:F$47,G$6+1,FALSE)</f>
        <v>5</v>
      </c>
      <c r="H7" s="51">
        <f>VLOOKUP($C7,Points!$B$2:G$47,H$6+1,FALSE)</f>
        <v>2</v>
      </c>
      <c r="I7" s="51">
        <f>VLOOKUP($C7,Points!$B$2:H$47,I$6+1,FALSE)</f>
        <v>1</v>
      </c>
      <c r="J7" s="51">
        <f>VLOOKUP($C7,Points!$B$2:I$47,J$6+1,FALSE)</f>
        <v>5</v>
      </c>
      <c r="K7" s="51">
        <f>VLOOKUP($C7,Points!$B$2:J$47,K$6+1,FALSE)</f>
        <v>1</v>
      </c>
      <c r="L7" s="51">
        <f>VLOOKUP($C7,Points!$B$2:K$47,L$6+1,FALSE)</f>
        <v>2</v>
      </c>
      <c r="M7" s="51">
        <f>VLOOKUP($C7,Points!$B$2:L$47,M$6+1,FALSE)</f>
        <v>2</v>
      </c>
      <c r="N7" s="51">
        <f>VLOOKUP($C7,Points!$B$2:M$47,N$6+1,FALSE)</f>
        <v>6</v>
      </c>
      <c r="O7" s="12">
        <f>SUM(D7:N7)</f>
        <v>36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3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54</v>
      </c>
      <c r="D10" s="51">
        <f>VLOOKUP($C10,Points!$B$2:C$47,D$6+1,FALSE)</f>
        <v>1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4</v>
      </c>
      <c r="H10" s="51">
        <f>VLOOKUP($C10,Points!$B$2:G$47,H$6+1,FALSE)</f>
        <v>0</v>
      </c>
      <c r="I10" s="51">
        <f>VLOOKUP($C10,Points!$B$2:H$47,I$6+1,FALSE)</f>
        <v>5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3</v>
      </c>
      <c r="N10" s="51">
        <f>VLOOKUP($C10,Points!$B$2:M$47,N$6+1,FALSE)</f>
        <v>8</v>
      </c>
      <c r="O10" s="12">
        <f t="shared" si="0"/>
        <v>21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5</v>
      </c>
      <c r="O11" s="12">
        <f t="shared" si="0"/>
        <v>16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13</v>
      </c>
      <c r="E13" s="37">
        <f t="shared" ref="E13:N13" si="1">SUM(E7:E12)</f>
        <v>15</v>
      </c>
      <c r="F13" s="37">
        <f t="shared" si="1"/>
        <v>23</v>
      </c>
      <c r="G13" s="37">
        <f t="shared" si="1"/>
        <v>21</v>
      </c>
      <c r="H13" s="37">
        <f t="shared" si="1"/>
        <v>14</v>
      </c>
      <c r="I13" s="37">
        <f t="shared" si="1"/>
        <v>26</v>
      </c>
      <c r="J13" s="37">
        <f t="shared" si="1"/>
        <v>14</v>
      </c>
      <c r="K13" s="37">
        <f t="shared" si="1"/>
        <v>21</v>
      </c>
      <c r="L13" s="37">
        <f t="shared" si="1"/>
        <v>9</v>
      </c>
      <c r="M13" s="37">
        <f t="shared" si="1"/>
        <v>12</v>
      </c>
      <c r="N13" s="37">
        <f t="shared" si="1"/>
        <v>26</v>
      </c>
      <c r="O13" s="14">
        <f>SUM(D13:I13)</f>
        <v>112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3</v>
      </c>
      <c r="O15" s="86">
        <f>SUM(D15:N15)</f>
        <v>54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61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5</v>
      </c>
      <c r="G16" s="53">
        <f>VLOOKUP($C16,Points!$B$2:F$47,G$6+1,FALSE)</f>
        <v>0</v>
      </c>
      <c r="H16" s="53">
        <f>VLOOKUP($C16,Points!$B$2:G$47,H$6+1,FALSE)</f>
        <v>0</v>
      </c>
      <c r="I16" s="53">
        <f>VLOOKUP($C16,Points!$B$2:H$47,I$6+1,FALSE)</f>
        <v>0</v>
      </c>
      <c r="J16" s="53">
        <f>VLOOKUP($C16,Points!$B$2:I$47,J$6+1,FALSE)</f>
        <v>6</v>
      </c>
      <c r="K16" s="53">
        <f>VLOOKUP($C16,Points!$B$2:J$47,K$6+1,FALSE)</f>
        <v>5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0</v>
      </c>
      <c r="O16" s="86">
        <f t="shared" ref="O16:O19" si="2">SUM(D16:N16)</f>
        <v>26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86">
        <f t="shared" si="2"/>
        <v>16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0</v>
      </c>
      <c r="D18" s="50">
        <f>VLOOKUP($C18,Points!$B$2:C$47,D$6+1,FALSE)</f>
        <v>0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0</v>
      </c>
      <c r="H18" s="53">
        <f>VLOOKUP($C18,Points!$B$2:G$47,H$6+1,FALSE)</f>
        <v>0</v>
      </c>
      <c r="I18" s="53">
        <f>VLOOKUP($C18,Points!$B$2:H$47,I$6+1,FALSE)</f>
        <v>11</v>
      </c>
      <c r="J18" s="53">
        <f>VLOOKUP($C18,Points!$B$2:I$47,J$6+1,FALSE)</f>
        <v>5</v>
      </c>
      <c r="K18" s="53">
        <f>VLOOKUP($C18,Points!$B$2:J$47,K$6+1,FALSE)</f>
        <v>0</v>
      </c>
      <c r="L18" s="53">
        <f>VLOOKUP($C18,Points!$B$2:K$47,L$6+1,FALSE)</f>
        <v>1</v>
      </c>
      <c r="M18" s="53">
        <f>VLOOKUP($C18,Points!$B$2:L$47,M$6+1,FALSE)</f>
        <v>4</v>
      </c>
      <c r="N18" s="54">
        <f>VLOOKUP($C18,Points!$B$2:M$47,N$6+1,FALSE)</f>
        <v>2</v>
      </c>
      <c r="O18" s="86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10</v>
      </c>
      <c r="F19" s="48">
        <f t="shared" si="3"/>
        <v>14</v>
      </c>
      <c r="G19" s="48">
        <f t="shared" si="3"/>
        <v>6</v>
      </c>
      <c r="H19" s="48">
        <f t="shared" si="3"/>
        <v>7</v>
      </c>
      <c r="I19" s="48">
        <f t="shared" si="3"/>
        <v>16</v>
      </c>
      <c r="J19" s="48">
        <f t="shared" si="3"/>
        <v>17</v>
      </c>
      <c r="K19" s="48">
        <f t="shared" si="3"/>
        <v>13</v>
      </c>
      <c r="L19" s="48">
        <f t="shared" si="3"/>
        <v>2</v>
      </c>
      <c r="M19" s="48">
        <f t="shared" si="3"/>
        <v>12</v>
      </c>
      <c r="N19" s="12">
        <f t="shared" si="3"/>
        <v>11</v>
      </c>
      <c r="O19" s="86">
        <f t="shared" si="2"/>
        <v>122</v>
      </c>
    </row>
    <row r="20" spans="1:18" ht="15" thickBot="1" x14ac:dyDescent="0.35">
      <c r="A20" s="23"/>
      <c r="D20" s="84">
        <f t="shared" ref="D20:N20" si="4">D13+D19</f>
        <v>27</v>
      </c>
      <c r="E20" s="7">
        <f t="shared" si="4"/>
        <v>25</v>
      </c>
      <c r="F20" s="87">
        <f t="shared" si="4"/>
        <v>37</v>
      </c>
      <c r="G20" s="7">
        <f t="shared" si="4"/>
        <v>27</v>
      </c>
      <c r="H20" s="87">
        <f t="shared" si="4"/>
        <v>21</v>
      </c>
      <c r="I20" s="84">
        <f t="shared" si="4"/>
        <v>42</v>
      </c>
      <c r="J20" s="83">
        <f t="shared" si="4"/>
        <v>31</v>
      </c>
      <c r="K20" s="83">
        <f t="shared" si="4"/>
        <v>34</v>
      </c>
      <c r="L20" s="83">
        <f t="shared" si="4"/>
        <v>11</v>
      </c>
      <c r="M20" s="83">
        <f t="shared" si="4"/>
        <v>24</v>
      </c>
      <c r="N20" s="83">
        <f t="shared" si="4"/>
        <v>37</v>
      </c>
      <c r="O20" s="13">
        <f>SUM(D20:N20)</f>
        <v>316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59" priority="3" operator="lessThan">
      <formula>4</formula>
    </cfRule>
    <cfRule type="cellIs" dxfId="58" priority="4" operator="greaterThan">
      <formula>3</formula>
    </cfRule>
  </conditionalFormatting>
  <conditionalFormatting sqref="O3">
    <cfRule type="containsText" dxfId="57" priority="1" operator="containsText" text="WRONG">
      <formula>NOT(ISERROR(SEARCH("WRONG",O3)))</formula>
    </cfRule>
    <cfRule type="containsText" dxfId="5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52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Martin Scholkmann</v>
      </c>
      <c r="D3" s="144" t="s">
        <v>34</v>
      </c>
      <c r="E3" s="139"/>
      <c r="F3" s="47">
        <f>VLOOKUP(C2,Ranking!D6:H67,5,FALSE)</f>
        <v>7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</v>
      </c>
      <c r="D7" s="51">
        <f>VLOOKUP($C7,Points!$B$2:C$47,D$6+1,FALSE)</f>
        <v>1</v>
      </c>
      <c r="E7" s="51">
        <f>VLOOKUP($C7,Points!$B$2:D$47,E$6+1,FALSE)</f>
        <v>5</v>
      </c>
      <c r="F7" s="51">
        <f>VLOOKUP($C7,Points!$B$2:E$47,F$6+1,FALSE)</f>
        <v>6</v>
      </c>
      <c r="G7" s="51">
        <f>VLOOKUP($C7,Points!$B$2:F$47,G$6+1,FALSE)</f>
        <v>5</v>
      </c>
      <c r="H7" s="51">
        <f>VLOOKUP($C7,Points!$B$2:G$47,H$6+1,FALSE)</f>
        <v>2</v>
      </c>
      <c r="I7" s="51">
        <f>VLOOKUP($C7,Points!$B$2:H$47,I$6+1,FALSE)</f>
        <v>1</v>
      </c>
      <c r="J7" s="51">
        <f>VLOOKUP($C7,Points!$B$2:I$47,J$6+1,FALSE)</f>
        <v>5</v>
      </c>
      <c r="K7" s="51">
        <f>VLOOKUP($C7,Points!$B$2:J$47,K$6+1,FALSE)</f>
        <v>1</v>
      </c>
      <c r="L7" s="51">
        <f>VLOOKUP($C7,Points!$B$2:K$47,L$6+1,FALSE)</f>
        <v>2</v>
      </c>
      <c r="M7" s="51">
        <f>VLOOKUP($C7,Points!$B$2:L$47,M$6+1,FALSE)</f>
        <v>2</v>
      </c>
      <c r="N7" s="51">
        <f>VLOOKUP($C7,Points!$B$2:M$47,N$6+1,FALSE)</f>
        <v>6</v>
      </c>
      <c r="O7" s="12">
        <f>SUM(D7:N7)</f>
        <v>36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3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1">
        <f>VLOOKUP($C10,Points!$B$2:C$47,D$6+1,FALSE)</f>
        <v>4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6</v>
      </c>
      <c r="O11" s="12">
        <f t="shared" si="0"/>
        <v>20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18</v>
      </c>
      <c r="E13" s="37">
        <f t="shared" ref="E13:N13" si="1">SUM(E7:E12)</f>
        <v>15</v>
      </c>
      <c r="F13" s="37">
        <f t="shared" si="1"/>
        <v>23</v>
      </c>
      <c r="G13" s="37">
        <f t="shared" si="1"/>
        <v>17</v>
      </c>
      <c r="H13" s="37">
        <f t="shared" si="1"/>
        <v>14</v>
      </c>
      <c r="I13" s="37">
        <f t="shared" si="1"/>
        <v>20</v>
      </c>
      <c r="J13" s="37">
        <f t="shared" si="1"/>
        <v>20</v>
      </c>
      <c r="K13" s="37">
        <f t="shared" si="1"/>
        <v>17</v>
      </c>
      <c r="L13" s="37">
        <f t="shared" si="1"/>
        <v>9</v>
      </c>
      <c r="M13" s="37">
        <f t="shared" si="1"/>
        <v>9</v>
      </c>
      <c r="N13" s="37">
        <f t="shared" si="1"/>
        <v>19</v>
      </c>
      <c r="O13" s="14">
        <f>SUM(D13:I13)</f>
        <v>107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3</v>
      </c>
      <c r="O15" s="86">
        <f>SUM(D15:N15)</f>
        <v>54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58</v>
      </c>
      <c r="D16" s="50">
        <f>VLOOKUP($C16,Points!$B$2:C$47,D$6+1,FALSE)</f>
        <v>1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5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0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6</v>
      </c>
      <c r="O16" s="86">
        <f t="shared" ref="O16:O19" si="2">SUM(D16:N16)</f>
        <v>40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9</v>
      </c>
      <c r="O17" s="86">
        <f t="shared" si="2"/>
        <v>32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4</v>
      </c>
      <c r="O18" s="86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10</v>
      </c>
      <c r="E19" s="48">
        <f t="shared" ref="E19:N19" si="3">SUM(E15:E18)</f>
        <v>13</v>
      </c>
      <c r="F19" s="48">
        <f t="shared" si="3"/>
        <v>12</v>
      </c>
      <c r="G19" s="48">
        <f t="shared" si="3"/>
        <v>23</v>
      </c>
      <c r="H19" s="48">
        <f t="shared" si="3"/>
        <v>15</v>
      </c>
      <c r="I19" s="48">
        <f t="shared" si="3"/>
        <v>17</v>
      </c>
      <c r="J19" s="48">
        <f t="shared" si="3"/>
        <v>18</v>
      </c>
      <c r="K19" s="48">
        <f t="shared" si="3"/>
        <v>13</v>
      </c>
      <c r="L19" s="48">
        <f t="shared" si="3"/>
        <v>0</v>
      </c>
      <c r="M19" s="48">
        <f t="shared" si="3"/>
        <v>9</v>
      </c>
      <c r="N19" s="12">
        <f t="shared" si="3"/>
        <v>22</v>
      </c>
      <c r="O19" s="86">
        <f t="shared" si="2"/>
        <v>152</v>
      </c>
    </row>
    <row r="20" spans="1:18" ht="15" thickBot="1" x14ac:dyDescent="0.35">
      <c r="A20" s="23"/>
      <c r="D20" s="84">
        <f t="shared" ref="D20:N20" si="4">D13+D19</f>
        <v>28</v>
      </c>
      <c r="E20" s="7">
        <f t="shared" si="4"/>
        <v>28</v>
      </c>
      <c r="F20" s="87">
        <f t="shared" si="4"/>
        <v>35</v>
      </c>
      <c r="G20" s="7">
        <f t="shared" si="4"/>
        <v>40</v>
      </c>
      <c r="H20" s="87">
        <f t="shared" si="4"/>
        <v>29</v>
      </c>
      <c r="I20" s="84">
        <f t="shared" si="4"/>
        <v>37</v>
      </c>
      <c r="J20" s="83">
        <f t="shared" si="4"/>
        <v>38</v>
      </c>
      <c r="K20" s="83">
        <f t="shared" si="4"/>
        <v>30</v>
      </c>
      <c r="L20" s="83">
        <f t="shared" si="4"/>
        <v>9</v>
      </c>
      <c r="M20" s="83">
        <f t="shared" si="4"/>
        <v>18</v>
      </c>
      <c r="N20" s="83">
        <f t="shared" si="4"/>
        <v>41</v>
      </c>
      <c r="O20" s="13">
        <f>SUM(D20:N20)</f>
        <v>333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55" priority="3" operator="lessThan">
      <formula>4</formula>
    </cfRule>
    <cfRule type="cellIs" dxfId="54" priority="4" operator="greaterThan">
      <formula>3</formula>
    </cfRule>
  </conditionalFormatting>
  <conditionalFormatting sqref="O3">
    <cfRule type="containsText" dxfId="53" priority="1" operator="containsText" text="WRONG">
      <formula>NOT(ISERROR(SEARCH("WRONG",O3)))</formula>
    </cfRule>
    <cfRule type="containsText" dxfId="5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Adam Wilhjelm</v>
      </c>
      <c r="D3" s="144" t="s">
        <v>34</v>
      </c>
      <c r="E3" s="139"/>
      <c r="F3" s="47">
        <f>VLOOKUP(C2,Ranking!D6:H67,5,FALSE)</f>
        <v>13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46</v>
      </c>
      <c r="D7" s="51">
        <f>VLOOKUP($C7,Points!$B$2:C$47,D$6+1,FALSE)</f>
        <v>3</v>
      </c>
      <c r="E7" s="51">
        <f>VLOOKUP($C7,Points!$B$2:D$47,E$6+1,FALSE)</f>
        <v>5</v>
      </c>
      <c r="F7" s="51">
        <f>VLOOKUP($C7,Points!$B$2:E$47,F$6+1,FALSE)</f>
        <v>0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1</v>
      </c>
      <c r="K7" s="51">
        <f>VLOOKUP($C7,Points!$B$2:J$47,K$6+1,FALSE)</f>
        <v>3</v>
      </c>
      <c r="L7" s="51">
        <f>VLOOKUP($C7,Points!$B$2:K$47,L$6+1,FALSE)</f>
        <v>4</v>
      </c>
      <c r="M7" s="51">
        <f>VLOOKUP($C7,Points!$B$2:L$47,M$6+1,FALSE)</f>
        <v>0</v>
      </c>
      <c r="N7" s="51">
        <f>VLOOKUP($C7,Points!$B$2:M$47,N$6+1,FALSE)</f>
        <v>2</v>
      </c>
      <c r="O7" s="12">
        <f>SUM(D7:N7)</f>
        <v>32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41</v>
      </c>
      <c r="D9" s="51">
        <f>VLOOKUP($C9,Points!$B$2:C$47,D$6+1,FALSE)</f>
        <v>2</v>
      </c>
      <c r="E9" s="51">
        <f>VLOOKUP($C9,Points!$B$2:D$47,E$6+1,FALSE)</f>
        <v>3</v>
      </c>
      <c r="F9" s="51">
        <f>VLOOKUP($C9,Points!$B$2:E$47,F$6+1,FALSE)</f>
        <v>5</v>
      </c>
      <c r="G9" s="51">
        <f>VLOOKUP($C9,Points!$B$2:F$47,G$6+1,FALSE)</f>
        <v>0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3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3</v>
      </c>
      <c r="O9" s="12">
        <f t="shared" si="0"/>
        <v>43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53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5</v>
      </c>
      <c r="O10" s="12">
        <f t="shared" si="0"/>
        <v>16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6</v>
      </c>
      <c r="O11" s="12">
        <f t="shared" si="0"/>
        <v>20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</v>
      </c>
      <c r="D12" s="51">
        <f>VLOOKUP($C12,Points!$B$2:C$47,D$6+1,FALSE)</f>
        <v>6</v>
      </c>
      <c r="E12" s="51">
        <f>VLOOKUP($C12,Points!$B$2:D$47,E$6+1,FALSE)</f>
        <v>3</v>
      </c>
      <c r="F12" s="51">
        <f>VLOOKUP($C12,Points!$B$2:E$47,F$6+1,FALSE)</f>
        <v>6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26</v>
      </c>
    </row>
    <row r="13" spans="1:15" x14ac:dyDescent="0.3">
      <c r="A13" s="23"/>
      <c r="B13" s="23"/>
      <c r="C13" s="52" t="s">
        <v>11</v>
      </c>
      <c r="D13" s="37">
        <f>SUM(D7:D12)</f>
        <v>19</v>
      </c>
      <c r="E13" s="37">
        <f t="shared" ref="E13:N13" si="1">SUM(E7:E12)</f>
        <v>11</v>
      </c>
      <c r="F13" s="37">
        <f t="shared" si="1"/>
        <v>14</v>
      </c>
      <c r="G13" s="37">
        <f t="shared" si="1"/>
        <v>15</v>
      </c>
      <c r="H13" s="37">
        <f t="shared" si="1"/>
        <v>18</v>
      </c>
      <c r="I13" s="37">
        <f t="shared" si="1"/>
        <v>29</v>
      </c>
      <c r="J13" s="37">
        <f t="shared" si="1"/>
        <v>16</v>
      </c>
      <c r="K13" s="37">
        <f t="shared" si="1"/>
        <v>23</v>
      </c>
      <c r="L13" s="37">
        <f t="shared" si="1"/>
        <v>14</v>
      </c>
      <c r="M13" s="37">
        <f t="shared" si="1"/>
        <v>8</v>
      </c>
      <c r="N13" s="37">
        <f t="shared" si="1"/>
        <v>16</v>
      </c>
      <c r="O13" s="14">
        <f>SUM(D13:I13)</f>
        <v>106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3</v>
      </c>
      <c r="O15" s="86">
        <f>SUM(D15:N15)</f>
        <v>54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60</v>
      </c>
      <c r="D16" s="50">
        <f>VLOOKUP($C16,Points!$B$2:C$47,D$6+1,FALSE)</f>
        <v>0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1</v>
      </c>
      <c r="O16" s="86">
        <f t="shared" ref="O16:O19" si="2">SUM(D16:N16)</f>
        <v>42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66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1</v>
      </c>
      <c r="J17" s="53">
        <f>VLOOKUP($C17,Points!$B$2:I$47,J$6+1,FALSE)</f>
        <v>8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3</v>
      </c>
      <c r="N17" s="54">
        <f>VLOOKUP($C17,Points!$B$2:M$47,N$6+1,FALSE)</f>
        <v>9</v>
      </c>
      <c r="O17" s="86">
        <f t="shared" si="2"/>
        <v>32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6</v>
      </c>
      <c r="O18" s="86">
        <f t="shared" si="2"/>
        <v>16</v>
      </c>
    </row>
    <row r="19" spans="1:18" ht="15" thickBot="1" x14ac:dyDescent="0.35">
      <c r="A19" s="23"/>
      <c r="B19" s="23"/>
      <c r="C19" s="80" t="s">
        <v>10</v>
      </c>
      <c r="D19" s="48">
        <f>SUM(D15:D18)</f>
        <v>13</v>
      </c>
      <c r="E19" s="48">
        <f t="shared" ref="E19:N19" si="3">SUM(E15:E18)</f>
        <v>11</v>
      </c>
      <c r="F19" s="48">
        <f t="shared" si="3"/>
        <v>12</v>
      </c>
      <c r="G19" s="48">
        <f t="shared" si="3"/>
        <v>17</v>
      </c>
      <c r="H19" s="48">
        <f t="shared" si="3"/>
        <v>13</v>
      </c>
      <c r="I19" s="48">
        <f t="shared" si="3"/>
        <v>11</v>
      </c>
      <c r="J19" s="48">
        <f t="shared" si="3"/>
        <v>20</v>
      </c>
      <c r="K19" s="48">
        <f t="shared" si="3"/>
        <v>16</v>
      </c>
      <c r="L19" s="48">
        <f t="shared" si="3"/>
        <v>1</v>
      </c>
      <c r="M19" s="48">
        <f t="shared" si="3"/>
        <v>11</v>
      </c>
      <c r="N19" s="12">
        <f t="shared" si="3"/>
        <v>19</v>
      </c>
      <c r="O19" s="86">
        <f t="shared" si="2"/>
        <v>144</v>
      </c>
    </row>
    <row r="20" spans="1:18" ht="15" thickBot="1" x14ac:dyDescent="0.35">
      <c r="A20" s="23"/>
      <c r="D20" s="84">
        <f t="shared" ref="D20:N20" si="4">D13+D19</f>
        <v>32</v>
      </c>
      <c r="E20" s="7">
        <f t="shared" si="4"/>
        <v>22</v>
      </c>
      <c r="F20" s="87">
        <f t="shared" si="4"/>
        <v>26</v>
      </c>
      <c r="G20" s="7">
        <f t="shared" si="4"/>
        <v>32</v>
      </c>
      <c r="H20" s="87">
        <f t="shared" si="4"/>
        <v>31</v>
      </c>
      <c r="I20" s="84">
        <f t="shared" si="4"/>
        <v>40</v>
      </c>
      <c r="J20" s="83">
        <f t="shared" si="4"/>
        <v>36</v>
      </c>
      <c r="K20" s="83">
        <f t="shared" si="4"/>
        <v>39</v>
      </c>
      <c r="L20" s="83">
        <f t="shared" si="4"/>
        <v>15</v>
      </c>
      <c r="M20" s="83">
        <f t="shared" si="4"/>
        <v>19</v>
      </c>
      <c r="N20" s="83">
        <f t="shared" si="4"/>
        <v>35</v>
      </c>
      <c r="O20" s="13">
        <f>SUM(D20:N20)</f>
        <v>327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51" priority="3" operator="lessThan">
      <formula>4</formula>
    </cfRule>
    <cfRule type="cellIs" dxfId="50" priority="4" operator="greaterThan">
      <formula>3</formula>
    </cfRule>
  </conditionalFormatting>
  <conditionalFormatting sqref="O3">
    <cfRule type="containsText" dxfId="49" priority="1" operator="containsText" text="WRONG">
      <formula>NOT(ISERROR(SEARCH("WRONG",O3)))</formula>
    </cfRule>
    <cfRule type="containsText" dxfId="4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58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Josephine Holst</v>
      </c>
      <c r="D3" s="144" t="s">
        <v>34</v>
      </c>
      <c r="E3" s="139"/>
      <c r="F3" s="47">
        <f>VLOOKUP(C2,Ranking!D6:H67,5,FALSE)</f>
        <v>27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1</v>
      </c>
      <c r="C7" s="79" t="s">
        <v>56</v>
      </c>
      <c r="D7" s="51">
        <f>VLOOKUP($C7,Points!$B$2:C$47,D$6+1,FALSE)</f>
        <v>6</v>
      </c>
      <c r="E7" s="51">
        <f>VLOOKUP($C7,Points!$B$2:D$47,E$6+1,FALSE)</f>
        <v>0</v>
      </c>
      <c r="F7" s="51">
        <f>VLOOKUP($C7,Points!$B$2:E$47,F$6+1,FALSE)</f>
        <v>2</v>
      </c>
      <c r="G7" s="51">
        <f>VLOOKUP($C7,Points!$B$2:F$47,G$6+1,FALSE)</f>
        <v>1</v>
      </c>
      <c r="H7" s="51">
        <f>VLOOKUP($C7,Points!$B$2:G$47,H$6+1,FALSE)</f>
        <v>0</v>
      </c>
      <c r="I7" s="51">
        <f>VLOOKUP($C7,Points!$B$2:H$47,I$6+1,FALSE)</f>
        <v>0</v>
      </c>
      <c r="J7" s="51">
        <f>VLOOKUP($C7,Points!$B$2:I$47,J$6+1,FALSE)</f>
        <v>0</v>
      </c>
      <c r="K7" s="51">
        <f>VLOOKUP($C7,Points!$B$2:J$47,K$6+1,FALSE)</f>
        <v>0</v>
      </c>
      <c r="L7" s="51">
        <f>VLOOKUP($C7,Points!$B$2:K$47,L$6+1,FALSE)</f>
        <v>0</v>
      </c>
      <c r="M7" s="51">
        <f>VLOOKUP($C7,Points!$B$2:L$47,M$6+1,FALSE)</f>
        <v>0</v>
      </c>
      <c r="N7" s="51">
        <f>VLOOKUP($C7,Points!$B$2:M$47,N$6+1,FALSE)</f>
        <v>12</v>
      </c>
      <c r="O7" s="12">
        <f>SUM(D7:N7)</f>
        <v>21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14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3</v>
      </c>
      <c r="L8" s="51">
        <f>VLOOKUP($C8,Points!$B$2:K$47,L$6+1,FALSE)</f>
        <v>5</v>
      </c>
      <c r="M8" s="51">
        <f>VLOOKUP($C8,Points!$B$2:L$47,M$6+1,FALSE)</f>
        <v>2</v>
      </c>
      <c r="N8" s="51">
        <f>VLOOKUP($C8,Points!$B$2:M$47,N$6+1,FALSE)</f>
        <v>2</v>
      </c>
      <c r="O8" s="12">
        <f t="shared" ref="O8:O12" si="0">SUM(D8:N8)</f>
        <v>45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1">
        <f>VLOOKUP($C10,Points!$B$2:C$47,D$6+1,FALSE)</f>
        <v>6</v>
      </c>
      <c r="E10" s="51">
        <f>VLOOKUP($C10,Points!$B$2:D$47,E$6+1,FALSE)</f>
        <v>3</v>
      </c>
      <c r="F10" s="51">
        <f>VLOOKUP($C10,Points!$B$2:E$47,F$6+1,FALSE)</f>
        <v>6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1">
        <f>VLOOKUP($C12,Points!$B$2:C$47,D$6+1,FALSE)</f>
        <v>1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4</v>
      </c>
      <c r="H12" s="51">
        <f>VLOOKUP($C12,Points!$B$2:G$47,H$6+1,FALSE)</f>
        <v>0</v>
      </c>
      <c r="I12" s="51">
        <f>VLOOKUP($C12,Points!$B$2:H$47,I$6+1,FALSE)</f>
        <v>5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3</v>
      </c>
      <c r="N12" s="51">
        <f>VLOOKUP($C12,Points!$B$2:M$47,N$6+1,FALSE)</f>
        <v>8</v>
      </c>
      <c r="O12" s="12">
        <f t="shared" si="0"/>
        <v>21</v>
      </c>
    </row>
    <row r="13" spans="1:15" x14ac:dyDescent="0.3">
      <c r="A13" s="23"/>
      <c r="B13" s="23"/>
      <c r="C13" s="52" t="s">
        <v>11</v>
      </c>
      <c r="D13" s="37">
        <f>SUM(D7:D12)</f>
        <v>22</v>
      </c>
      <c r="E13" s="37">
        <f t="shared" ref="E13:N13" si="1">SUM(E7:E12)</f>
        <v>12</v>
      </c>
      <c r="F13" s="37">
        <f t="shared" si="1"/>
        <v>19</v>
      </c>
      <c r="G13" s="37">
        <f t="shared" si="1"/>
        <v>18</v>
      </c>
      <c r="H13" s="37">
        <f t="shared" si="1"/>
        <v>11</v>
      </c>
      <c r="I13" s="37">
        <f t="shared" si="1"/>
        <v>21</v>
      </c>
      <c r="J13" s="37">
        <f t="shared" si="1"/>
        <v>12</v>
      </c>
      <c r="K13" s="37">
        <f t="shared" si="1"/>
        <v>13</v>
      </c>
      <c r="L13" s="37">
        <f t="shared" si="1"/>
        <v>7</v>
      </c>
      <c r="M13" s="37">
        <f t="shared" si="1"/>
        <v>8</v>
      </c>
      <c r="N13" s="37">
        <f t="shared" si="1"/>
        <v>26</v>
      </c>
      <c r="O13" s="14">
        <f>SUM(D13:I13)</f>
        <v>103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6</v>
      </c>
      <c r="O15" s="86">
        <f>SUM(D15:N15)</f>
        <v>40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86">
        <f t="shared" si="2"/>
        <v>16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59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6</v>
      </c>
      <c r="N18" s="54">
        <f>VLOOKUP($C18,Points!$B$2:M$47,N$6+1,FALSE)</f>
        <v>3</v>
      </c>
      <c r="O18" s="86">
        <f t="shared" si="2"/>
        <v>54</v>
      </c>
    </row>
    <row r="19" spans="1:18" ht="15" thickBot="1" x14ac:dyDescent="0.35">
      <c r="A19" s="23"/>
      <c r="B19" s="23"/>
      <c r="C19" s="80" t="s">
        <v>10</v>
      </c>
      <c r="D19" s="48">
        <f>SUM(D15:D18)</f>
        <v>13</v>
      </c>
      <c r="E19" s="48">
        <f t="shared" ref="E19:N19" si="3">SUM(E15:E18)</f>
        <v>11</v>
      </c>
      <c r="F19" s="48">
        <f t="shared" si="3"/>
        <v>15</v>
      </c>
      <c r="G19" s="48">
        <f t="shared" si="3"/>
        <v>18</v>
      </c>
      <c r="H19" s="48">
        <f t="shared" si="3"/>
        <v>18</v>
      </c>
      <c r="I19" s="48">
        <f t="shared" si="3"/>
        <v>17</v>
      </c>
      <c r="J19" s="48">
        <f t="shared" si="3"/>
        <v>14</v>
      </c>
      <c r="K19" s="48">
        <f t="shared" si="3"/>
        <v>10</v>
      </c>
      <c r="L19" s="48">
        <f t="shared" si="3"/>
        <v>1</v>
      </c>
      <c r="M19" s="48">
        <f t="shared" si="3"/>
        <v>9</v>
      </c>
      <c r="N19" s="12">
        <f t="shared" si="3"/>
        <v>15</v>
      </c>
      <c r="O19" s="86">
        <f t="shared" si="2"/>
        <v>141</v>
      </c>
    </row>
    <row r="20" spans="1:18" ht="15" thickBot="1" x14ac:dyDescent="0.35">
      <c r="A20" s="23"/>
      <c r="D20" s="84">
        <f t="shared" ref="D20:N20" si="4">D13+D19</f>
        <v>35</v>
      </c>
      <c r="E20" s="7">
        <f t="shared" si="4"/>
        <v>23</v>
      </c>
      <c r="F20" s="87">
        <f t="shared" si="4"/>
        <v>34</v>
      </c>
      <c r="G20" s="7">
        <f t="shared" si="4"/>
        <v>36</v>
      </c>
      <c r="H20" s="87">
        <f t="shared" si="4"/>
        <v>29</v>
      </c>
      <c r="I20" s="84">
        <f t="shared" si="4"/>
        <v>38</v>
      </c>
      <c r="J20" s="83">
        <f t="shared" si="4"/>
        <v>26</v>
      </c>
      <c r="K20" s="83">
        <f t="shared" si="4"/>
        <v>23</v>
      </c>
      <c r="L20" s="83">
        <f t="shared" si="4"/>
        <v>8</v>
      </c>
      <c r="M20" s="83">
        <f t="shared" si="4"/>
        <v>17</v>
      </c>
      <c r="N20" s="83">
        <f t="shared" si="4"/>
        <v>41</v>
      </c>
      <c r="O20" s="13">
        <f>SUM(D20:N20)</f>
        <v>310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47" priority="3" operator="lessThan">
      <formula>4</formula>
    </cfRule>
    <cfRule type="cellIs" dxfId="46" priority="4" operator="greaterThan">
      <formula>3</formula>
    </cfRule>
  </conditionalFormatting>
  <conditionalFormatting sqref="O3">
    <cfRule type="containsText" dxfId="45" priority="1" operator="containsText" text="WRONG">
      <formula>NOT(ISERROR(SEARCH("WRONG",O3)))</formula>
    </cfRule>
    <cfRule type="containsText" dxfId="4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59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">
        <v>76</v>
      </c>
      <c r="D3" s="144" t="s">
        <v>34</v>
      </c>
      <c r="E3" s="139"/>
      <c r="F3" s="47">
        <f>VLOOKUP(C2,Ranking!D6:H67,5,FALSE)</f>
        <v>38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1</v>
      </c>
      <c r="C7" s="79" t="s">
        <v>37</v>
      </c>
      <c r="D7" s="51">
        <f>VLOOKUP($C7,Points!$B$2:C$47,D$6+1,FALSE)</f>
        <v>2</v>
      </c>
      <c r="E7" s="51">
        <f>VLOOKUP($C7,Points!$B$2:D$47,E$6+1,FALSE)</f>
        <v>0</v>
      </c>
      <c r="F7" s="51">
        <f>VLOOKUP($C7,Points!$B$2:E$47,F$6+1,FALSE)</f>
        <v>0</v>
      </c>
      <c r="G7" s="51">
        <f>VLOOKUP($C7,Points!$B$2:F$47,G$6+1,FALSE)</f>
        <v>3</v>
      </c>
      <c r="H7" s="51">
        <f>VLOOKUP($C7,Points!$B$2:G$47,H$6+1,FALSE)</f>
        <v>0</v>
      </c>
      <c r="I7" s="51">
        <f>VLOOKUP($C7,Points!$B$2:H$47,I$6+1,FALSE)</f>
        <v>3</v>
      </c>
      <c r="J7" s="51">
        <f>VLOOKUP($C7,Points!$B$2:I$47,J$6+1,FALSE)</f>
        <v>6</v>
      </c>
      <c r="K7" s="51">
        <f>VLOOKUP($C7,Points!$B$2:J$47,K$6+1,FALSE)</f>
        <v>0</v>
      </c>
      <c r="L7" s="51">
        <f>VLOOKUP($C7,Points!$B$2:K$47,L$6+1,FALSE)</f>
        <v>0</v>
      </c>
      <c r="M7" s="51">
        <f>VLOOKUP($C7,Points!$B$2:L$47,M$6+1,FALSE)</f>
        <v>0</v>
      </c>
      <c r="N7" s="51">
        <f>VLOOKUP($C7,Points!$B$2:M$47,N$6+1,FALSE)</f>
        <v>6</v>
      </c>
      <c r="O7" s="12">
        <f>SUM(D7:N7)</f>
        <v>20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53</v>
      </c>
      <c r="D8" s="51">
        <f>VLOOKUP($C8,Points!$B$2:C$47,D$6+1,FALSE)</f>
        <v>0</v>
      </c>
      <c r="E8" s="51">
        <f>VLOOKUP($C8,Points!$B$2:D$47,E$6+1,FALSE)</f>
        <v>0</v>
      </c>
      <c r="F8" s="51">
        <f>VLOOKUP($C8,Points!$B$2:E$47,F$6+1,FALSE)</f>
        <v>0</v>
      </c>
      <c r="G8" s="51">
        <f>VLOOKUP($C8,Points!$B$2:F$47,G$6+1,FALSE)</f>
        <v>3</v>
      </c>
      <c r="H8" s="51">
        <f>VLOOKUP($C8,Points!$B$2:G$47,H$6+1,FALSE)</f>
        <v>0</v>
      </c>
      <c r="I8" s="51">
        <f>VLOOKUP($C8,Points!$B$2:H$47,I$6+1,FALSE)</f>
        <v>4</v>
      </c>
      <c r="J8" s="51">
        <f>VLOOKUP($C8,Points!$B$2:I$47,J$6+1,FALSE)</f>
        <v>0</v>
      </c>
      <c r="K8" s="51">
        <f>VLOOKUP($C8,Points!$B$2:J$47,K$6+1,FALSE)</f>
        <v>4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5</v>
      </c>
      <c r="O8" s="12">
        <f t="shared" ref="O8:O12" si="0">SUM(D8:N8)</f>
        <v>16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1">
        <f>VLOOKUP($C9,Points!$B$2:C$47,D$6+1,FALSE)</f>
        <v>2</v>
      </c>
      <c r="E9" s="51">
        <f>VLOOKUP($C9,Points!$B$2:D$47,E$6+1,FALSE)</f>
        <v>5</v>
      </c>
      <c r="F9" s="51">
        <f>VLOOKUP($C9,Points!$B$2:E$47,F$6+1,FALSE)</f>
        <v>5</v>
      </c>
      <c r="G9" s="51">
        <f>VLOOKUP($C9,Points!$B$2:F$47,G$6+1,FALSE)</f>
        <v>4</v>
      </c>
      <c r="H9" s="51">
        <f>VLOOKUP($C9,Points!$B$2:G$47,H$6+1,FALSE)</f>
        <v>5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3</v>
      </c>
      <c r="L9" s="51">
        <f>VLOOKUP($C9,Points!$B$2:K$47,L$6+1,FALSE)</f>
        <v>5</v>
      </c>
      <c r="M9" s="51">
        <f>VLOOKUP($C9,Points!$B$2:L$47,M$6+1,FALSE)</f>
        <v>2</v>
      </c>
      <c r="N9" s="51">
        <f>VLOOKUP($C9,Points!$B$2:M$47,N$6+1,FALSE)</f>
        <v>2</v>
      </c>
      <c r="O9" s="12">
        <f t="shared" si="0"/>
        <v>45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41</v>
      </c>
      <c r="D10" s="51">
        <f>VLOOKUP($C10,Points!$B$2:C$47,D$6+1,FALSE)</f>
        <v>2</v>
      </c>
      <c r="E10" s="51">
        <f>VLOOKUP($C10,Points!$B$2:D$47,E$6+1,FALSE)</f>
        <v>3</v>
      </c>
      <c r="F10" s="51">
        <f>VLOOKUP($C10,Points!$B$2:E$47,F$6+1,FALSE)</f>
        <v>5</v>
      </c>
      <c r="G10" s="51">
        <f>VLOOKUP($C10,Points!$B$2:F$47,G$6+1,FALSE)</f>
        <v>0</v>
      </c>
      <c r="H10" s="51">
        <f>VLOOKUP($C10,Points!$B$2:G$47,H$6+1,FALSE)</f>
        <v>6</v>
      </c>
      <c r="I10" s="51">
        <f>VLOOKUP($C10,Points!$B$2:H$47,I$6+1,FALSE)</f>
        <v>6</v>
      </c>
      <c r="J10" s="51">
        <f>VLOOKUP($C10,Points!$B$2:I$47,J$6+1,FALSE)</f>
        <v>3</v>
      </c>
      <c r="K10" s="51">
        <f>VLOOKUP($C10,Points!$B$2:J$47,K$6+1,FALSE)</f>
        <v>6</v>
      </c>
      <c r="L10" s="51">
        <f>VLOOKUP($C10,Points!$B$2:K$47,L$6+1,FALSE)</f>
        <v>5</v>
      </c>
      <c r="M10" s="51">
        <f>VLOOKUP($C10,Points!$B$2:L$47,M$6+1,FALSE)</f>
        <v>4</v>
      </c>
      <c r="N10" s="51">
        <f>VLOOKUP($C10,Points!$B$2:M$47,N$6+1,FALSE)</f>
        <v>3</v>
      </c>
      <c r="O10" s="12">
        <f t="shared" si="0"/>
        <v>43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1">
        <f>VLOOKUP($C12,Points!$B$2:C$47,D$6+1,FALSE)</f>
        <v>6</v>
      </c>
      <c r="E12" s="51">
        <f>VLOOKUP($C12,Points!$B$2:D$47,E$6+1,FALSE)</f>
        <v>0</v>
      </c>
      <c r="F12" s="51">
        <f>VLOOKUP($C12,Points!$B$2:E$47,F$6+1,FALSE)</f>
        <v>2</v>
      </c>
      <c r="G12" s="51">
        <f>VLOOKUP($C12,Points!$B$2:F$47,G$6+1,FALSE)</f>
        <v>1</v>
      </c>
      <c r="H12" s="51">
        <f>VLOOKUP($C12,Points!$B$2:G$47,H$6+1,FALSE)</f>
        <v>0</v>
      </c>
      <c r="I12" s="51">
        <f>VLOOKUP($C12,Points!$B$2:H$47,I$6+1,FALSE)</f>
        <v>0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12</v>
      </c>
      <c r="O12" s="12">
        <f t="shared" si="0"/>
        <v>21</v>
      </c>
    </row>
    <row r="13" spans="1:15" x14ac:dyDescent="0.3">
      <c r="A13" s="23"/>
      <c r="B13" s="23"/>
      <c r="C13" s="52" t="s">
        <v>11</v>
      </c>
      <c r="D13" s="37">
        <f>SUM(D7:D12)</f>
        <v>18</v>
      </c>
      <c r="E13" s="37">
        <f t="shared" ref="E13:N13" si="1">SUM(E7:E12)</f>
        <v>11</v>
      </c>
      <c r="F13" s="37">
        <f t="shared" si="1"/>
        <v>18</v>
      </c>
      <c r="G13" s="37">
        <f t="shared" si="1"/>
        <v>14</v>
      </c>
      <c r="H13" s="37">
        <f t="shared" si="1"/>
        <v>11</v>
      </c>
      <c r="I13" s="37">
        <f t="shared" si="1"/>
        <v>23</v>
      </c>
      <c r="J13" s="37">
        <f t="shared" si="1"/>
        <v>15</v>
      </c>
      <c r="K13" s="37">
        <f t="shared" si="1"/>
        <v>17</v>
      </c>
      <c r="L13" s="37">
        <f t="shared" si="1"/>
        <v>10</v>
      </c>
      <c r="M13" s="37">
        <f t="shared" si="1"/>
        <v>6</v>
      </c>
      <c r="N13" s="37">
        <f t="shared" si="1"/>
        <v>28</v>
      </c>
      <c r="O13" s="14">
        <f>SUM(D13:I13)</f>
        <v>95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61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5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0</v>
      </c>
      <c r="J15" s="53">
        <f>VLOOKUP($C15,Points!$B$2:I$47,J$6+1,FALSE)</f>
        <v>6</v>
      </c>
      <c r="K15" s="53">
        <f>VLOOKUP($C15,Points!$B$2:J$47,K$6+1,FALSE)</f>
        <v>5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0</v>
      </c>
      <c r="O15" s="86">
        <f>SUM(D15:N15)</f>
        <v>26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2" t="s">
        <v>59</v>
      </c>
      <c r="D17" s="50">
        <f>VLOOKUP($C17,Points!$B$2:C$47,D$6+1,FALSE)</f>
        <v>5</v>
      </c>
      <c r="E17" s="53">
        <f>VLOOKUP($C17,Points!$B$2:D$47,E$6+1,FALSE)</f>
        <v>5</v>
      </c>
      <c r="F17" s="53">
        <f>VLOOKUP($C17,Points!$B$2:E$47,F$6+1,FALSE)</f>
        <v>6</v>
      </c>
      <c r="G17" s="53">
        <f>VLOOKUP($C17,Points!$B$2:F$47,G$6+1,FALSE)</f>
        <v>6</v>
      </c>
      <c r="H17" s="53">
        <f>VLOOKUP($C17,Points!$B$2:G$47,H$6+1,FALSE)</f>
        <v>6</v>
      </c>
      <c r="I17" s="53">
        <f>VLOOKUP($C17,Points!$B$2:H$47,I$6+1,FALSE)</f>
        <v>5</v>
      </c>
      <c r="J17" s="53">
        <f>VLOOKUP($C17,Points!$B$2:I$47,J$6+1,FALSE)</f>
        <v>6</v>
      </c>
      <c r="K17" s="53">
        <f>VLOOKUP($C17,Points!$B$2:J$47,K$6+1,FALSE)</f>
        <v>6</v>
      </c>
      <c r="L17" s="53">
        <f>VLOOKUP($C17,Points!$B$2:K$47,L$6+1,FALSE)</f>
        <v>0</v>
      </c>
      <c r="M17" s="53">
        <f>VLOOKUP($C17,Points!$B$2:L$47,M$6+1,FALSE)</f>
        <v>6</v>
      </c>
      <c r="N17" s="54">
        <f>VLOOKUP($C17,Points!$B$2:M$47,N$6+1,FALSE)</f>
        <v>3</v>
      </c>
      <c r="O17" s="86">
        <f t="shared" si="2"/>
        <v>54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63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0</v>
      </c>
      <c r="H18" s="53">
        <f>VLOOKUP($C18,Points!$B$2:G$47,H$6+1,FALSE)</f>
        <v>1</v>
      </c>
      <c r="I18" s="53">
        <f>VLOOKUP($C18,Points!$B$2:H$47,I$6+1,FALSE)</f>
        <v>0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1</v>
      </c>
      <c r="M18" s="53">
        <f>VLOOKUP($C18,Points!$B$2:L$47,M$6+1,FALSE)</f>
        <v>2</v>
      </c>
      <c r="N18" s="54">
        <f>VLOOKUP($C18,Points!$B$2:M$47,N$6+1,FALSE)</f>
        <v>6</v>
      </c>
      <c r="O18" s="86">
        <f t="shared" si="2"/>
        <v>16</v>
      </c>
    </row>
    <row r="19" spans="1:18" ht="15" thickBot="1" x14ac:dyDescent="0.35">
      <c r="A19" s="23"/>
      <c r="B19" s="23"/>
      <c r="C19" s="80" t="s">
        <v>10</v>
      </c>
      <c r="D19" s="48">
        <f>SUM(D15:D18)</f>
        <v>17</v>
      </c>
      <c r="E19" s="48">
        <f t="shared" ref="E19:N19" si="3">SUM(E15:E18)</f>
        <v>10</v>
      </c>
      <c r="F19" s="48">
        <f t="shared" si="3"/>
        <v>14</v>
      </c>
      <c r="G19" s="48">
        <f t="shared" si="3"/>
        <v>12</v>
      </c>
      <c r="H19" s="48">
        <f t="shared" si="3"/>
        <v>13</v>
      </c>
      <c r="I19" s="48">
        <f t="shared" si="3"/>
        <v>11</v>
      </c>
      <c r="J19" s="48">
        <f t="shared" si="3"/>
        <v>16</v>
      </c>
      <c r="K19" s="48">
        <f t="shared" si="3"/>
        <v>15</v>
      </c>
      <c r="L19" s="48">
        <f t="shared" si="3"/>
        <v>1</v>
      </c>
      <c r="M19" s="48">
        <f t="shared" si="3"/>
        <v>9</v>
      </c>
      <c r="N19" s="12">
        <f t="shared" si="3"/>
        <v>9</v>
      </c>
      <c r="O19" s="86">
        <f t="shared" si="2"/>
        <v>127</v>
      </c>
    </row>
    <row r="20" spans="1:18" ht="15" thickBot="1" x14ac:dyDescent="0.35">
      <c r="A20" s="23"/>
      <c r="D20" s="84">
        <f t="shared" ref="D20:N20" si="4">D13+D19</f>
        <v>35</v>
      </c>
      <c r="E20" s="7">
        <f t="shared" si="4"/>
        <v>21</v>
      </c>
      <c r="F20" s="87">
        <f t="shared" si="4"/>
        <v>32</v>
      </c>
      <c r="G20" s="7">
        <f t="shared" si="4"/>
        <v>26</v>
      </c>
      <c r="H20" s="87">
        <f t="shared" si="4"/>
        <v>24</v>
      </c>
      <c r="I20" s="84">
        <f t="shared" si="4"/>
        <v>34</v>
      </c>
      <c r="J20" s="83">
        <f t="shared" si="4"/>
        <v>31</v>
      </c>
      <c r="K20" s="83">
        <f t="shared" si="4"/>
        <v>32</v>
      </c>
      <c r="L20" s="83">
        <f t="shared" si="4"/>
        <v>11</v>
      </c>
      <c r="M20" s="83">
        <f t="shared" si="4"/>
        <v>15</v>
      </c>
      <c r="N20" s="83">
        <f t="shared" si="4"/>
        <v>37</v>
      </c>
      <c r="O20" s="13">
        <f>SUM(D20:N20)</f>
        <v>298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43" priority="3" operator="lessThan">
      <formula>4</formula>
    </cfRule>
    <cfRule type="cellIs" dxfId="42" priority="4" operator="greaterThan">
      <formula>3</formula>
    </cfRule>
  </conditionalFormatting>
  <conditionalFormatting sqref="O3">
    <cfRule type="containsText" dxfId="41" priority="1" operator="containsText" text="WRONG">
      <formula>NOT(ISERROR(SEARCH("WRONG",O3)))</formula>
    </cfRule>
    <cfRule type="containsText" dxfId="4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44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Morten Sikjær</v>
      </c>
      <c r="D3" s="144" t="s">
        <v>34</v>
      </c>
      <c r="E3" s="139"/>
      <c r="F3" s="47">
        <f>VLOOKUP(C2,Ranking!D6:H67,5,FALSE)</f>
        <v>16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43</v>
      </c>
      <c r="D7" s="51">
        <f>VLOOKUP($C7,Points!$B$2:C$47,D$6+1,FALSE)</f>
        <v>5</v>
      </c>
      <c r="E7" s="51">
        <f>VLOOKUP($C7,Points!$B$2:D$47,E$6+1,FALSE)</f>
        <v>5</v>
      </c>
      <c r="F7" s="51">
        <f>VLOOKUP($C7,Points!$B$2:E$47,F$6+1,FALSE)</f>
        <v>6</v>
      </c>
      <c r="G7" s="51">
        <f>VLOOKUP($C7,Points!$B$2:F$47,G$6+1,FALSE)</f>
        <v>5</v>
      </c>
      <c r="H7" s="51">
        <f>VLOOKUP($C7,Points!$B$2:G$47,H$6+1,FALSE)</f>
        <v>3</v>
      </c>
      <c r="I7" s="51">
        <f>VLOOKUP($C7,Points!$B$2:H$47,I$6+1,FALSE)</f>
        <v>6</v>
      </c>
      <c r="J7" s="51">
        <f>VLOOKUP($C7,Points!$B$2:I$47,J$6+1,FALSE)</f>
        <v>5</v>
      </c>
      <c r="K7" s="51">
        <f>VLOOKUP($C7,Points!$B$2:J$47,K$6+1,FALSE)</f>
        <v>0</v>
      </c>
      <c r="L7" s="51">
        <f>VLOOKUP($C7,Points!$B$2:K$47,L$6+1,FALSE)</f>
        <v>6</v>
      </c>
      <c r="M7" s="51">
        <f>VLOOKUP($C7,Points!$B$2:L$47,M$6+1,FALSE)</f>
        <v>4</v>
      </c>
      <c r="N7" s="51">
        <f>VLOOKUP($C7,Points!$B$2:M$47,N$6+1,FALSE)</f>
        <v>4</v>
      </c>
      <c r="O7" s="12">
        <f>SUM(D7:N7)</f>
        <v>49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1">
        <f>VLOOKUP($C9,Points!$B$2:C$47,D$6+1,FALSE)</f>
        <v>2</v>
      </c>
      <c r="E9" s="51">
        <f>VLOOKUP($C9,Points!$B$2:D$47,E$6+1,FALSE)</f>
        <v>5</v>
      </c>
      <c r="F9" s="51">
        <f>VLOOKUP($C9,Points!$B$2:E$47,F$6+1,FALSE)</f>
        <v>5</v>
      </c>
      <c r="G9" s="51">
        <f>VLOOKUP($C9,Points!$B$2:F$47,G$6+1,FALSE)</f>
        <v>4</v>
      </c>
      <c r="H9" s="51">
        <f>VLOOKUP($C9,Points!$B$2:G$47,H$6+1,FALSE)</f>
        <v>5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3</v>
      </c>
      <c r="L9" s="51">
        <f>VLOOKUP($C9,Points!$B$2:K$47,L$6+1,FALSE)</f>
        <v>5</v>
      </c>
      <c r="M9" s="51">
        <f>VLOOKUP($C9,Points!$B$2:L$47,M$6+1,FALSE)</f>
        <v>2</v>
      </c>
      <c r="N9" s="51">
        <f>VLOOKUP($C9,Points!$B$2:M$47,N$6+1,FALSE)</f>
        <v>2</v>
      </c>
      <c r="O9" s="12">
        <f t="shared" si="0"/>
        <v>45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1">
        <f>VLOOKUP($C10,Points!$B$2:C$47,D$6+1,FALSE)</f>
        <v>2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3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6</v>
      </c>
      <c r="O10" s="12">
        <f t="shared" si="0"/>
        <v>20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1">
        <f>VLOOKUP($C12,Points!$B$2:C$47,D$6+1,FALSE)</f>
        <v>1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4</v>
      </c>
      <c r="H12" s="51">
        <f>VLOOKUP($C12,Points!$B$2:G$47,H$6+1,FALSE)</f>
        <v>0</v>
      </c>
      <c r="I12" s="51">
        <f>VLOOKUP($C12,Points!$B$2:H$47,I$6+1,FALSE)</f>
        <v>5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3</v>
      </c>
      <c r="N12" s="51">
        <f>VLOOKUP($C12,Points!$B$2:M$47,N$6+1,FALSE)</f>
        <v>8</v>
      </c>
      <c r="O12" s="12">
        <f t="shared" si="0"/>
        <v>21</v>
      </c>
    </row>
    <row r="13" spans="1:15" x14ac:dyDescent="0.3">
      <c r="A13" s="23"/>
      <c r="B13" s="23"/>
      <c r="C13" s="52" t="s">
        <v>11</v>
      </c>
      <c r="D13" s="37">
        <f>SUM(D7:D12)</f>
        <v>22</v>
      </c>
      <c r="E13" s="37">
        <f t="shared" ref="E13:N13" si="1">SUM(E7:E12)</f>
        <v>13</v>
      </c>
      <c r="F13" s="37">
        <f t="shared" si="1"/>
        <v>20</v>
      </c>
      <c r="G13" s="37">
        <f t="shared" si="1"/>
        <v>23</v>
      </c>
      <c r="H13" s="37">
        <f t="shared" si="1"/>
        <v>14</v>
      </c>
      <c r="I13" s="37">
        <f t="shared" si="1"/>
        <v>30</v>
      </c>
      <c r="J13" s="37">
        <f t="shared" si="1"/>
        <v>23</v>
      </c>
      <c r="K13" s="37">
        <f t="shared" si="1"/>
        <v>13</v>
      </c>
      <c r="L13" s="37">
        <f t="shared" si="1"/>
        <v>16</v>
      </c>
      <c r="M13" s="37">
        <f t="shared" si="1"/>
        <v>13</v>
      </c>
      <c r="N13" s="37">
        <f t="shared" si="1"/>
        <v>20</v>
      </c>
      <c r="O13" s="14">
        <f>SUM(D13:I13)</f>
        <v>122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60</v>
      </c>
      <c r="D15" s="50">
        <f>VLOOKUP($C15,Points!$B$2:C$47,D$6+1,FALSE)</f>
        <v>0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1</v>
      </c>
      <c r="O15" s="86">
        <f>SUM(D15:N15)</f>
        <v>42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86">
        <f t="shared" si="2"/>
        <v>16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4</v>
      </c>
      <c r="O18" s="86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7</v>
      </c>
      <c r="E19" s="48">
        <f t="shared" ref="E19:N19" si="3">SUM(E15:E18)</f>
        <v>8</v>
      </c>
      <c r="F19" s="48">
        <f t="shared" si="3"/>
        <v>9</v>
      </c>
      <c r="G19" s="48">
        <f t="shared" si="3"/>
        <v>18</v>
      </c>
      <c r="H19" s="48">
        <f t="shared" si="3"/>
        <v>17</v>
      </c>
      <c r="I19" s="48">
        <f t="shared" si="3"/>
        <v>16</v>
      </c>
      <c r="J19" s="48">
        <f t="shared" si="3"/>
        <v>10</v>
      </c>
      <c r="K19" s="48">
        <f t="shared" si="3"/>
        <v>15</v>
      </c>
      <c r="L19" s="48">
        <f t="shared" si="3"/>
        <v>1</v>
      </c>
      <c r="M19" s="48">
        <f t="shared" si="3"/>
        <v>3</v>
      </c>
      <c r="N19" s="12">
        <f t="shared" si="3"/>
        <v>11</v>
      </c>
      <c r="O19" s="86">
        <f t="shared" si="2"/>
        <v>115</v>
      </c>
    </row>
    <row r="20" spans="1:18" ht="15" thickBot="1" x14ac:dyDescent="0.35">
      <c r="A20" s="23"/>
      <c r="D20" s="84">
        <f t="shared" ref="D20:N20" si="4">D13+D19</f>
        <v>29</v>
      </c>
      <c r="E20" s="7">
        <f t="shared" si="4"/>
        <v>21</v>
      </c>
      <c r="F20" s="87">
        <f t="shared" si="4"/>
        <v>29</v>
      </c>
      <c r="G20" s="7">
        <f t="shared" si="4"/>
        <v>41</v>
      </c>
      <c r="H20" s="87">
        <f t="shared" si="4"/>
        <v>31</v>
      </c>
      <c r="I20" s="84">
        <f t="shared" si="4"/>
        <v>46</v>
      </c>
      <c r="J20" s="83">
        <f t="shared" si="4"/>
        <v>33</v>
      </c>
      <c r="K20" s="83">
        <f t="shared" si="4"/>
        <v>28</v>
      </c>
      <c r="L20" s="83">
        <f t="shared" si="4"/>
        <v>17</v>
      </c>
      <c r="M20" s="83">
        <f t="shared" si="4"/>
        <v>16</v>
      </c>
      <c r="N20" s="83">
        <f t="shared" si="4"/>
        <v>31</v>
      </c>
      <c r="O20" s="13">
        <f>SUM(D20:N20)</f>
        <v>322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39" priority="3" operator="lessThan">
      <formula>4</formula>
    </cfRule>
    <cfRule type="cellIs" dxfId="38" priority="4" operator="greaterThan">
      <formula>3</formula>
    </cfRule>
  </conditionalFormatting>
  <conditionalFormatting sqref="O3">
    <cfRule type="containsText" dxfId="37" priority="1" operator="containsText" text="WRONG">
      <formula>NOT(ISERROR(SEARCH("WRONG",O3)))</formula>
    </cfRule>
    <cfRule type="containsText" dxfId="3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A19" sqref="A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63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Alma Petersen</v>
      </c>
      <c r="D3" s="144" t="s">
        <v>34</v>
      </c>
      <c r="E3" s="139"/>
      <c r="F3" s="47">
        <f>VLOOKUP(C2,Ranking!D6:H67,5,FALSE)</f>
        <v>31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3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1</v>
      </c>
      <c r="C8" s="8" t="s">
        <v>35</v>
      </c>
      <c r="D8" s="51">
        <f>VLOOKUP($C8,Points!$B$2:C$47,D$6+1,FALSE)</f>
        <v>3</v>
      </c>
      <c r="E8" s="51">
        <f>VLOOKUP($C8,Points!$B$2:D$47,E$6+1,FALSE)</f>
        <v>4</v>
      </c>
      <c r="F8" s="51">
        <f>VLOOKUP($C8,Points!$B$2:E$47,F$6+1,FALSE)</f>
        <v>6</v>
      </c>
      <c r="G8" s="51">
        <f>VLOOKUP($C8,Points!$B$2:F$47,G$6+1,FALSE)</f>
        <v>6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2</v>
      </c>
      <c r="M8" s="51">
        <f>VLOOKUP($C8,Points!$B$2:L$47,M$6+1,FALSE)</f>
        <v>3</v>
      </c>
      <c r="N8" s="51">
        <f>VLOOKUP($C8,Points!$B$2:M$47,N$6+1,FALSE)</f>
        <v>4</v>
      </c>
      <c r="O8" s="12">
        <f t="shared" ref="O8:O12" si="0">SUM(D8:N8)</f>
        <v>52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1">
        <f>VLOOKUP($C9,Points!$B$2:C$47,D$6+1,FALSE)</f>
        <v>6</v>
      </c>
      <c r="E9" s="51">
        <f>VLOOKUP($C9,Points!$B$2:D$47,E$6+1,FALSE)</f>
        <v>3</v>
      </c>
      <c r="F9" s="51">
        <f>VLOOKUP($C9,Points!$B$2:E$47,F$6+1,FALSE)</f>
        <v>6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26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1">
        <f>VLOOKUP($C10,Points!$B$2:C$47,D$6+1,FALSE)</f>
        <v>4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5</v>
      </c>
      <c r="O11" s="12">
        <f t="shared" si="0"/>
        <v>16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1">
        <f>VLOOKUP($C12,Points!$B$2:C$47,D$6+1,FALSE)</f>
        <v>6</v>
      </c>
      <c r="E12" s="51">
        <f>VLOOKUP($C12,Points!$B$2:D$47,E$6+1,FALSE)</f>
        <v>0</v>
      </c>
      <c r="F12" s="51">
        <f>VLOOKUP($C12,Points!$B$2:E$47,F$6+1,FALSE)</f>
        <v>2</v>
      </c>
      <c r="G12" s="51">
        <f>VLOOKUP($C12,Points!$B$2:F$47,G$6+1,FALSE)</f>
        <v>1</v>
      </c>
      <c r="H12" s="51">
        <f>VLOOKUP($C12,Points!$B$2:G$47,H$6+1,FALSE)</f>
        <v>0</v>
      </c>
      <c r="I12" s="51">
        <f>VLOOKUP($C12,Points!$B$2:H$47,I$6+1,FALSE)</f>
        <v>0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12</v>
      </c>
      <c r="O12" s="12">
        <f t="shared" si="0"/>
        <v>21</v>
      </c>
    </row>
    <row r="13" spans="1:15" x14ac:dyDescent="0.3">
      <c r="A13" s="23"/>
      <c r="B13" s="23"/>
      <c r="C13" s="52" t="s">
        <v>11</v>
      </c>
      <c r="D13" s="37">
        <f>SUM(D7:D12)</f>
        <v>21</v>
      </c>
      <c r="E13" s="37">
        <f t="shared" ref="E13:N13" si="1">SUM(E7:E12)</f>
        <v>10</v>
      </c>
      <c r="F13" s="37">
        <f t="shared" si="1"/>
        <v>19</v>
      </c>
      <c r="G13" s="37">
        <f t="shared" si="1"/>
        <v>13</v>
      </c>
      <c r="H13" s="37">
        <f t="shared" si="1"/>
        <v>12</v>
      </c>
      <c r="I13" s="37">
        <f t="shared" si="1"/>
        <v>20</v>
      </c>
      <c r="J13" s="37">
        <f t="shared" si="1"/>
        <v>9</v>
      </c>
      <c r="K13" s="37">
        <f t="shared" si="1"/>
        <v>20</v>
      </c>
      <c r="L13" s="37">
        <f t="shared" si="1"/>
        <v>7</v>
      </c>
      <c r="M13" s="37">
        <f t="shared" si="1"/>
        <v>7</v>
      </c>
      <c r="N13" s="37">
        <f t="shared" si="1"/>
        <v>24</v>
      </c>
      <c r="O13" s="14">
        <f>SUM(D13:I13)</f>
        <v>95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6</v>
      </c>
      <c r="O15" s="86">
        <f>SUM(D15:N15)</f>
        <v>40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86">
        <f t="shared" si="2"/>
        <v>16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59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6</v>
      </c>
      <c r="N18" s="54">
        <f>VLOOKUP($C18,Points!$B$2:M$47,N$6+1,FALSE)</f>
        <v>3</v>
      </c>
      <c r="O18" s="86">
        <f t="shared" si="2"/>
        <v>54</v>
      </c>
    </row>
    <row r="19" spans="1:18" ht="15" thickBot="1" x14ac:dyDescent="0.35">
      <c r="A19" s="23"/>
      <c r="B19" s="23"/>
      <c r="C19" s="80" t="s">
        <v>10</v>
      </c>
      <c r="D19" s="48">
        <f>SUM(D15:D18)</f>
        <v>13</v>
      </c>
      <c r="E19" s="48">
        <f t="shared" ref="E19:N19" si="3">SUM(E15:E18)</f>
        <v>11</v>
      </c>
      <c r="F19" s="48">
        <f t="shared" si="3"/>
        <v>15</v>
      </c>
      <c r="G19" s="48">
        <f t="shared" si="3"/>
        <v>18</v>
      </c>
      <c r="H19" s="48">
        <f t="shared" si="3"/>
        <v>18</v>
      </c>
      <c r="I19" s="48">
        <f t="shared" si="3"/>
        <v>17</v>
      </c>
      <c r="J19" s="48">
        <f t="shared" si="3"/>
        <v>14</v>
      </c>
      <c r="K19" s="48">
        <f t="shared" si="3"/>
        <v>10</v>
      </c>
      <c r="L19" s="48">
        <f t="shared" si="3"/>
        <v>1</v>
      </c>
      <c r="M19" s="48">
        <f t="shared" si="3"/>
        <v>9</v>
      </c>
      <c r="N19" s="12">
        <f t="shared" si="3"/>
        <v>15</v>
      </c>
      <c r="O19" s="86">
        <f t="shared" si="2"/>
        <v>141</v>
      </c>
    </row>
    <row r="20" spans="1:18" ht="15" thickBot="1" x14ac:dyDescent="0.35">
      <c r="A20" s="23"/>
      <c r="D20" s="84">
        <f t="shared" ref="D20:N20" si="4">D13+D19</f>
        <v>34</v>
      </c>
      <c r="E20" s="7">
        <f t="shared" si="4"/>
        <v>21</v>
      </c>
      <c r="F20" s="87">
        <f t="shared" si="4"/>
        <v>34</v>
      </c>
      <c r="G20" s="7">
        <f t="shared" si="4"/>
        <v>31</v>
      </c>
      <c r="H20" s="87">
        <f t="shared" si="4"/>
        <v>30</v>
      </c>
      <c r="I20" s="84">
        <f t="shared" si="4"/>
        <v>37</v>
      </c>
      <c r="J20" s="83">
        <f t="shared" si="4"/>
        <v>23</v>
      </c>
      <c r="K20" s="83">
        <f t="shared" si="4"/>
        <v>30</v>
      </c>
      <c r="L20" s="83">
        <f t="shared" si="4"/>
        <v>8</v>
      </c>
      <c r="M20" s="83">
        <f t="shared" si="4"/>
        <v>16</v>
      </c>
      <c r="N20" s="83">
        <f t="shared" si="4"/>
        <v>39</v>
      </c>
      <c r="O20" s="13">
        <f>SUM(D20:N20)</f>
        <v>303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35" priority="3" operator="lessThan">
      <formula>4</formula>
    </cfRule>
    <cfRule type="cellIs" dxfId="34" priority="4" operator="greaterThan">
      <formula>3</formula>
    </cfRule>
  </conditionalFormatting>
  <conditionalFormatting sqref="O3">
    <cfRule type="containsText" dxfId="33" priority="1" operator="containsText" text="WRONG">
      <formula>NOT(ISERROR(SEARCH("WRONG",O3)))</formula>
    </cfRule>
    <cfRule type="containsText" dxfId="3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65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Dorte Engelhardt</v>
      </c>
      <c r="D3" s="144" t="s">
        <v>34</v>
      </c>
      <c r="E3" s="139"/>
      <c r="F3" s="47">
        <f>VLOOKUP(C2,Ranking!D6:H67,5,FALSE)</f>
        <v>15</v>
      </c>
      <c r="G3" s="1"/>
      <c r="I3" s="42" t="s">
        <v>67</v>
      </c>
      <c r="J3" s="42"/>
      <c r="K3" s="42">
        <f>SUM(B7:B18)</f>
        <v>5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2</v>
      </c>
      <c r="B7" s="23">
        <f>VLOOKUP(C7,Points!$O$4:$S$40,5,Points!$S$4:$S$40)</f>
        <v>1</v>
      </c>
      <c r="C7" s="79" t="s">
        <v>37</v>
      </c>
      <c r="D7" s="51">
        <f>VLOOKUP($C7,Points!$B$2:C$47,D$6+1,FALSE)</f>
        <v>2</v>
      </c>
      <c r="E7" s="51">
        <f>VLOOKUP($C7,Points!$B$2:D$47,E$6+1,FALSE)</f>
        <v>0</v>
      </c>
      <c r="F7" s="51">
        <f>VLOOKUP($C7,Points!$B$2:E$47,F$6+1,FALSE)</f>
        <v>0</v>
      </c>
      <c r="G7" s="51">
        <f>VLOOKUP($C7,Points!$B$2:F$47,G$6+1,FALSE)</f>
        <v>3</v>
      </c>
      <c r="H7" s="51">
        <f>VLOOKUP($C7,Points!$B$2:G$47,H$6+1,FALSE)</f>
        <v>0</v>
      </c>
      <c r="I7" s="51">
        <f>VLOOKUP($C7,Points!$B$2:H$47,I$6+1,FALSE)</f>
        <v>3</v>
      </c>
      <c r="J7" s="51">
        <f>VLOOKUP($C7,Points!$B$2:I$47,J$6+1,FALSE)</f>
        <v>6</v>
      </c>
      <c r="K7" s="51">
        <f>VLOOKUP($C7,Points!$B$2:J$47,K$6+1,FALSE)</f>
        <v>0</v>
      </c>
      <c r="L7" s="51">
        <f>VLOOKUP($C7,Points!$B$2:K$47,L$6+1,FALSE)</f>
        <v>0</v>
      </c>
      <c r="M7" s="51">
        <f>VLOOKUP($C7,Points!$B$2:L$47,M$6+1,FALSE)</f>
        <v>0</v>
      </c>
      <c r="N7" s="51">
        <f>VLOOKUP($C7,Points!$B$2:M$47,N$6+1,FALSE)</f>
        <v>6</v>
      </c>
      <c r="O7" s="12">
        <f>SUM(D7:N7)</f>
        <v>20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52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1">
        <f>VLOOKUP($C12,Points!$B$2:C$47,D$6+1,FALSE)</f>
        <v>6</v>
      </c>
      <c r="E12" s="51">
        <f>VLOOKUP($C12,Points!$B$2:D$47,E$6+1,FALSE)</f>
        <v>0</v>
      </c>
      <c r="F12" s="51">
        <f>VLOOKUP($C12,Points!$B$2:E$47,F$6+1,FALSE)</f>
        <v>2</v>
      </c>
      <c r="G12" s="51">
        <f>VLOOKUP($C12,Points!$B$2:F$47,G$6+1,FALSE)</f>
        <v>1</v>
      </c>
      <c r="H12" s="51">
        <f>VLOOKUP($C12,Points!$B$2:G$47,H$6+1,FALSE)</f>
        <v>0</v>
      </c>
      <c r="I12" s="51">
        <f>VLOOKUP($C12,Points!$B$2:H$47,I$6+1,FALSE)</f>
        <v>0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12</v>
      </c>
      <c r="O12" s="12">
        <f t="shared" si="0"/>
        <v>21</v>
      </c>
    </row>
    <row r="13" spans="1:15" x14ac:dyDescent="0.3">
      <c r="A13" s="23"/>
      <c r="B13" s="23"/>
      <c r="C13" s="52" t="s">
        <v>11</v>
      </c>
      <c r="D13" s="37">
        <f>SUM(D7:D12)</f>
        <v>23</v>
      </c>
      <c r="E13" s="37">
        <f t="shared" ref="E13:N13" si="1">SUM(E7:E12)</f>
        <v>7</v>
      </c>
      <c r="F13" s="37">
        <f t="shared" si="1"/>
        <v>17</v>
      </c>
      <c r="G13" s="37">
        <f t="shared" si="1"/>
        <v>17</v>
      </c>
      <c r="H13" s="37">
        <f t="shared" si="1"/>
        <v>12</v>
      </c>
      <c r="I13" s="37">
        <f t="shared" si="1"/>
        <v>23</v>
      </c>
      <c r="J13" s="37">
        <f t="shared" si="1"/>
        <v>18</v>
      </c>
      <c r="K13" s="37">
        <f t="shared" si="1"/>
        <v>16</v>
      </c>
      <c r="L13" s="37">
        <f t="shared" si="1"/>
        <v>7</v>
      </c>
      <c r="M13" s="37">
        <f t="shared" si="1"/>
        <v>7</v>
      </c>
      <c r="N13" s="37">
        <f t="shared" si="1"/>
        <v>22</v>
      </c>
      <c r="O13" s="14">
        <f>SUM(D13:I13)</f>
        <v>99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60</v>
      </c>
      <c r="D15" s="50">
        <f>VLOOKUP($C15,Points!$B$2:C$47,D$6+1,FALSE)</f>
        <v>0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1</v>
      </c>
      <c r="O15" s="86">
        <f>SUM(D15:N15)</f>
        <v>42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8</v>
      </c>
      <c r="O17" s="86">
        <f t="shared" si="2"/>
        <v>27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59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6</v>
      </c>
      <c r="N18" s="54">
        <f>VLOOKUP($C18,Points!$B$2:M$47,N$6+1,FALSE)</f>
        <v>3</v>
      </c>
      <c r="O18" s="86">
        <f t="shared" si="2"/>
        <v>54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11</v>
      </c>
      <c r="F19" s="48">
        <f t="shared" si="3"/>
        <v>15</v>
      </c>
      <c r="G19" s="48">
        <f t="shared" si="3"/>
        <v>23</v>
      </c>
      <c r="H19" s="48">
        <f t="shared" si="3"/>
        <v>18</v>
      </c>
      <c r="I19" s="48">
        <f t="shared" si="3"/>
        <v>16</v>
      </c>
      <c r="J19" s="48">
        <f t="shared" si="3"/>
        <v>21</v>
      </c>
      <c r="K19" s="48">
        <f t="shared" si="3"/>
        <v>16</v>
      </c>
      <c r="L19" s="48">
        <f t="shared" si="3"/>
        <v>0</v>
      </c>
      <c r="M19" s="48">
        <f t="shared" si="3"/>
        <v>8</v>
      </c>
      <c r="N19" s="12">
        <f t="shared" si="3"/>
        <v>12</v>
      </c>
      <c r="O19" s="86">
        <f t="shared" si="2"/>
        <v>154</v>
      </c>
    </row>
    <row r="20" spans="1:18" ht="15" thickBot="1" x14ac:dyDescent="0.35">
      <c r="A20" s="23"/>
      <c r="D20" s="84">
        <f t="shared" ref="D20:N20" si="4">D13+D19</f>
        <v>37</v>
      </c>
      <c r="E20" s="7">
        <f t="shared" si="4"/>
        <v>18</v>
      </c>
      <c r="F20" s="87">
        <f t="shared" si="4"/>
        <v>32</v>
      </c>
      <c r="G20" s="7">
        <f t="shared" si="4"/>
        <v>40</v>
      </c>
      <c r="H20" s="87">
        <f t="shared" si="4"/>
        <v>30</v>
      </c>
      <c r="I20" s="84">
        <f t="shared" si="4"/>
        <v>39</v>
      </c>
      <c r="J20" s="83">
        <f t="shared" si="4"/>
        <v>39</v>
      </c>
      <c r="K20" s="83">
        <f t="shared" si="4"/>
        <v>32</v>
      </c>
      <c r="L20" s="83">
        <f t="shared" si="4"/>
        <v>7</v>
      </c>
      <c r="M20" s="83">
        <f t="shared" si="4"/>
        <v>15</v>
      </c>
      <c r="N20" s="83">
        <f t="shared" si="4"/>
        <v>34</v>
      </c>
      <c r="O20" s="13">
        <f>SUM(D20:N20)</f>
        <v>323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31" priority="3" operator="lessThan">
      <formula>4</formula>
    </cfRule>
    <cfRule type="cellIs" dxfId="30" priority="4" operator="greaterThan">
      <formula>3</formula>
    </cfRule>
  </conditionalFormatting>
  <conditionalFormatting sqref="O3">
    <cfRule type="containsText" dxfId="29" priority="1" operator="containsText" text="WRONG">
      <formula>NOT(ISERROR(SEARCH("WRONG",O3)))</formula>
    </cfRule>
    <cfRule type="containsText" dxfId="2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108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Oscar Hougaard</v>
      </c>
      <c r="D3" s="144" t="s">
        <v>34</v>
      </c>
      <c r="E3" s="139"/>
      <c r="F3" s="47">
        <f>VLOOKUP(C2,Ranking!D6:H67,5,FALSE)</f>
        <v>55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13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11">
        <v>1</v>
      </c>
      <c r="E6" s="7">
        <v>2</v>
      </c>
      <c r="F6" s="111">
        <v>3</v>
      </c>
      <c r="G6" s="7">
        <v>4</v>
      </c>
      <c r="H6" s="7">
        <v>5</v>
      </c>
      <c r="I6" s="109">
        <v>6</v>
      </c>
      <c r="J6" s="109">
        <v>7</v>
      </c>
      <c r="K6" s="109">
        <v>8</v>
      </c>
      <c r="L6" s="109">
        <v>9</v>
      </c>
      <c r="M6" s="109">
        <v>10</v>
      </c>
      <c r="N6" s="109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</v>
      </c>
      <c r="D7" s="51">
        <f>VLOOKUP($C7,Points!$B$2:C$47,D$6+1,FALSE)</f>
        <v>1</v>
      </c>
      <c r="E7" s="51">
        <f>VLOOKUP($C7,Points!$B$2:D$47,E$6+1,FALSE)</f>
        <v>5</v>
      </c>
      <c r="F7" s="51">
        <f>VLOOKUP($C7,Points!$B$2:E$47,F$6+1,FALSE)</f>
        <v>6</v>
      </c>
      <c r="G7" s="51">
        <f>VLOOKUP($C7,Points!$B$2:F$47,G$6+1,FALSE)</f>
        <v>5</v>
      </c>
      <c r="H7" s="51">
        <f>VLOOKUP($C7,Points!$B$2:G$47,H$6+1,FALSE)</f>
        <v>2</v>
      </c>
      <c r="I7" s="51">
        <f>VLOOKUP($C7,Points!$B$2:H$47,I$6+1,FALSE)</f>
        <v>1</v>
      </c>
      <c r="J7" s="51">
        <f>VLOOKUP($C7,Points!$B$2:I$47,J$6+1,FALSE)</f>
        <v>5</v>
      </c>
      <c r="K7" s="51">
        <f>VLOOKUP($C7,Points!$B$2:J$47,K$6+1,FALSE)</f>
        <v>1</v>
      </c>
      <c r="L7" s="51">
        <f>VLOOKUP($C7,Points!$B$2:K$47,L$6+1,FALSE)</f>
        <v>2</v>
      </c>
      <c r="M7" s="51">
        <f>VLOOKUP($C7,Points!$B$2:L$47,M$6+1,FALSE)</f>
        <v>2</v>
      </c>
      <c r="N7" s="51">
        <f>VLOOKUP($C7,Points!$B$2:M$47,N$6+1,FALSE)</f>
        <v>6</v>
      </c>
      <c r="O7" s="12">
        <f>SUM(D7:N7)</f>
        <v>36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2</v>
      </c>
      <c r="D8" s="51">
        <f>VLOOKUP($C8,Points!$B$2:C$47,D$6+1,FALSE)</f>
        <v>3</v>
      </c>
      <c r="E8" s="51">
        <f>VLOOKUP($C8,Points!$B$2:D$47,E$6+1,FALSE)</f>
        <v>0</v>
      </c>
      <c r="F8" s="51">
        <f>VLOOKUP($C8,Points!$B$2:E$47,F$6+1,FALSE)</f>
        <v>5</v>
      </c>
      <c r="G8" s="51">
        <f>VLOOKUP($C8,Points!$B$2:F$47,G$6+1,FALSE)</f>
        <v>4</v>
      </c>
      <c r="H8" s="51">
        <f>VLOOKUP($C8,Points!$B$2:G$47,H$6+1,FALSE)</f>
        <v>5</v>
      </c>
      <c r="I8" s="51">
        <f>VLOOKUP($C8,Points!$B$2:H$47,I$6+1,FALSE)</f>
        <v>3</v>
      </c>
      <c r="J8" s="51">
        <f>VLOOKUP($C8,Points!$B$2:I$47,J$6+1,FALSE)</f>
        <v>6</v>
      </c>
      <c r="K8" s="51">
        <f>VLOOKUP($C8,Points!$B$2:J$47,K$6+1,FALSE)</f>
        <v>4</v>
      </c>
      <c r="L8" s="51">
        <f>VLOOKUP($C8,Points!$B$2:K$47,L$6+1,FALSE)</f>
        <v>4</v>
      </c>
      <c r="M8" s="51">
        <f>VLOOKUP($C8,Points!$B$2:L$47,M$6+1,FALSE)</f>
        <v>3</v>
      </c>
      <c r="N8" s="51">
        <f>VLOOKUP($C8,Points!$B$2:M$47,N$6+1,FALSE)</f>
        <v>4</v>
      </c>
      <c r="O8" s="12">
        <f t="shared" ref="O8:O12" si="0">SUM(D8:N8)</f>
        <v>41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41</v>
      </c>
      <c r="D9" s="51">
        <f>VLOOKUP($C9,Points!$B$2:C$47,D$6+1,FALSE)</f>
        <v>2</v>
      </c>
      <c r="E9" s="51">
        <f>VLOOKUP($C9,Points!$B$2:D$47,E$6+1,FALSE)</f>
        <v>3</v>
      </c>
      <c r="F9" s="51">
        <f>VLOOKUP($C9,Points!$B$2:E$47,F$6+1,FALSE)</f>
        <v>5</v>
      </c>
      <c r="G9" s="51">
        <f>VLOOKUP($C9,Points!$B$2:F$47,G$6+1,FALSE)</f>
        <v>0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3</v>
      </c>
      <c r="K9" s="51">
        <f>VLOOKUP($C9,Points!$B$2:J$47,K$6+1,FALSE)</f>
        <v>6</v>
      </c>
      <c r="L9" s="51">
        <f>VLOOKUP($C9,Points!$B$2:K$47,L$6+1,FALSE)</f>
        <v>5</v>
      </c>
      <c r="M9" s="51">
        <f>VLOOKUP($C9,Points!$B$2:L$47,M$6+1,FALSE)</f>
        <v>4</v>
      </c>
      <c r="N9" s="51">
        <f>VLOOKUP($C9,Points!$B$2:M$47,N$6+1,FALSE)</f>
        <v>3</v>
      </c>
      <c r="O9" s="12">
        <f t="shared" si="0"/>
        <v>43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45</v>
      </c>
      <c r="D10" s="51">
        <f>VLOOKUP($C10,Points!$B$2:C$47,D$6+1,FALSE)</f>
        <v>2</v>
      </c>
      <c r="E10" s="51">
        <f>VLOOKUP($C10,Points!$B$2:D$47,E$6+1,FALSE)</f>
        <v>5</v>
      </c>
      <c r="F10" s="51">
        <f>VLOOKUP($C10,Points!$B$2:E$47,F$6+1,FALSE)</f>
        <v>3</v>
      </c>
      <c r="G10" s="51">
        <f>VLOOKUP($C10,Points!$B$2:F$47,G$6+1,FALSE)</f>
        <v>2</v>
      </c>
      <c r="H10" s="51">
        <f>VLOOKUP($C10,Points!$B$2:G$47,H$6+1,FALSE)</f>
        <v>5</v>
      </c>
      <c r="I10" s="51">
        <f>VLOOKUP($C10,Points!$B$2:H$47,I$6+1,FALSE)</f>
        <v>0</v>
      </c>
      <c r="J10" s="51">
        <f>VLOOKUP($C10,Points!$B$2:I$47,J$6+1,FALSE)</f>
        <v>4</v>
      </c>
      <c r="K10" s="51">
        <f>VLOOKUP($C10,Points!$B$2:J$47,K$6+1,FALSE)</f>
        <v>2</v>
      </c>
      <c r="L10" s="51">
        <f>VLOOKUP($C10,Points!$B$2:K$47,L$6+1,FALSE)</f>
        <v>1</v>
      </c>
      <c r="M10" s="51">
        <f>VLOOKUP($C10,Points!$B$2:L$47,M$6+1,FALSE)</f>
        <v>4</v>
      </c>
      <c r="N10" s="51">
        <f>VLOOKUP($C10,Points!$B$2:M$47,N$6+1,FALSE)</f>
        <v>3</v>
      </c>
      <c r="O10" s="12">
        <f t="shared" si="0"/>
        <v>31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6</v>
      </c>
      <c r="O11" s="12">
        <f t="shared" si="0"/>
        <v>20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53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5</v>
      </c>
      <c r="O12" s="12">
        <f t="shared" si="0"/>
        <v>16</v>
      </c>
    </row>
    <row r="13" spans="1:15" x14ac:dyDescent="0.3">
      <c r="A13" s="23"/>
      <c r="B13" s="23"/>
      <c r="C13" s="52" t="s">
        <v>11</v>
      </c>
      <c r="D13" s="37">
        <f>SUM(D7:D12)</f>
        <v>10</v>
      </c>
      <c r="E13" s="37">
        <f t="shared" ref="E13:N13" si="1">SUM(E7:E12)</f>
        <v>13</v>
      </c>
      <c r="F13" s="37">
        <f t="shared" si="1"/>
        <v>19</v>
      </c>
      <c r="G13" s="37">
        <f t="shared" si="1"/>
        <v>17</v>
      </c>
      <c r="H13" s="37">
        <f t="shared" si="1"/>
        <v>18</v>
      </c>
      <c r="I13" s="37">
        <f t="shared" si="1"/>
        <v>17</v>
      </c>
      <c r="J13" s="37">
        <f t="shared" si="1"/>
        <v>24</v>
      </c>
      <c r="K13" s="37">
        <f t="shared" si="1"/>
        <v>17</v>
      </c>
      <c r="L13" s="37">
        <f t="shared" si="1"/>
        <v>12</v>
      </c>
      <c r="M13" s="37">
        <f t="shared" si="1"/>
        <v>13</v>
      </c>
      <c r="N13" s="37">
        <f t="shared" si="1"/>
        <v>27</v>
      </c>
      <c r="O13" s="14">
        <f>SUM(D13:I13)</f>
        <v>94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62</v>
      </c>
      <c r="D15" s="50">
        <f>VLOOKUP($C15,Points!$B$2:C$47,D$6+1,FALSE)</f>
        <v>3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1</v>
      </c>
      <c r="N15" s="54">
        <f>VLOOKUP($C15,Points!$B$2:M$47,N$6+1,FALSE)</f>
        <v>0</v>
      </c>
      <c r="O15" s="110">
        <f>SUM(D15:N15)</f>
        <v>31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63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0</v>
      </c>
      <c r="H16" s="53">
        <f>VLOOKUP($C16,Points!$B$2:G$47,H$6+1,FALSE)</f>
        <v>1</v>
      </c>
      <c r="I16" s="53">
        <f>VLOOKUP($C16,Points!$B$2:H$47,I$6+1,FALSE)</f>
        <v>0</v>
      </c>
      <c r="J16" s="53">
        <f>VLOOKUP($C16,Points!$B$2:I$47,J$6+1,FALSE)</f>
        <v>0</v>
      </c>
      <c r="K16" s="53">
        <f>VLOOKUP($C16,Points!$B$2:J$47,K$6+1,FALSE)</f>
        <v>2</v>
      </c>
      <c r="L16" s="53">
        <f>VLOOKUP($C16,Points!$B$2:K$47,L$6+1,FALSE)</f>
        <v>1</v>
      </c>
      <c r="M16" s="53">
        <f>VLOOKUP($C16,Points!$B$2:L$47,M$6+1,FALSE)</f>
        <v>2</v>
      </c>
      <c r="N16" s="54">
        <f>VLOOKUP($C16,Points!$B$2:M$47,N$6+1,FALSE)</f>
        <v>6</v>
      </c>
      <c r="O16" s="110">
        <f t="shared" ref="O16:O19" si="2">SUM(D16:N16)</f>
        <v>16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0</v>
      </c>
      <c r="D17" s="50">
        <f>VLOOKUP($C17,Points!$B$2:C$47,D$6+1,FALSE)</f>
        <v>0</v>
      </c>
      <c r="E17" s="53">
        <f>VLOOKUP($C17,Points!$B$2:D$47,E$6+1,FALSE)</f>
        <v>0</v>
      </c>
      <c r="F17" s="53">
        <f>VLOOKUP($C17,Points!$B$2:E$47,F$6+1,FALSE)</f>
        <v>3</v>
      </c>
      <c r="G17" s="53">
        <f>VLOOKUP($C17,Points!$B$2:F$47,G$6+1,FALSE)</f>
        <v>0</v>
      </c>
      <c r="H17" s="53">
        <f>VLOOKUP($C17,Points!$B$2:G$47,H$6+1,FALSE)</f>
        <v>0</v>
      </c>
      <c r="I17" s="53">
        <f>VLOOKUP($C17,Points!$B$2:H$47,I$6+1,FALSE)</f>
        <v>11</v>
      </c>
      <c r="J17" s="53">
        <f>VLOOKUP($C17,Points!$B$2:I$47,J$6+1,FALSE)</f>
        <v>5</v>
      </c>
      <c r="K17" s="53">
        <f>VLOOKUP($C17,Points!$B$2:J$47,K$6+1,FALSE)</f>
        <v>0</v>
      </c>
      <c r="L17" s="53">
        <f>VLOOKUP($C17,Points!$B$2:K$47,L$6+1,FALSE)</f>
        <v>1</v>
      </c>
      <c r="M17" s="53">
        <f>VLOOKUP($C17,Points!$B$2:L$47,M$6+1,FALSE)</f>
        <v>4</v>
      </c>
      <c r="N17" s="54">
        <f>VLOOKUP($C17,Points!$B$2:M$47,N$6+1,FALSE)</f>
        <v>2</v>
      </c>
      <c r="O17" s="110">
        <f t="shared" si="2"/>
        <v>26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4</v>
      </c>
      <c r="O18" s="110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7</v>
      </c>
      <c r="E19" s="48">
        <f t="shared" ref="E19:N19" si="3">SUM(E15:E18)</f>
        <v>2</v>
      </c>
      <c r="F19" s="48">
        <f t="shared" si="3"/>
        <v>6</v>
      </c>
      <c r="G19" s="48">
        <f t="shared" si="3"/>
        <v>12</v>
      </c>
      <c r="H19" s="48">
        <f t="shared" si="3"/>
        <v>11</v>
      </c>
      <c r="I19" s="48">
        <f t="shared" si="3"/>
        <v>22</v>
      </c>
      <c r="J19" s="48">
        <f t="shared" si="3"/>
        <v>9</v>
      </c>
      <c r="K19" s="48">
        <f t="shared" si="3"/>
        <v>9</v>
      </c>
      <c r="L19" s="48">
        <f t="shared" si="3"/>
        <v>2</v>
      </c>
      <c r="M19" s="48">
        <f t="shared" si="3"/>
        <v>7</v>
      </c>
      <c r="N19" s="12">
        <f t="shared" si="3"/>
        <v>12</v>
      </c>
      <c r="O19" s="110">
        <f t="shared" si="2"/>
        <v>99</v>
      </c>
    </row>
    <row r="20" spans="1:18" ht="15" thickBot="1" x14ac:dyDescent="0.35">
      <c r="A20" s="23"/>
      <c r="D20" s="108">
        <f t="shared" ref="D20:N20" si="4">D13+D19</f>
        <v>17</v>
      </c>
      <c r="E20" s="7">
        <f t="shared" si="4"/>
        <v>15</v>
      </c>
      <c r="F20" s="111">
        <f t="shared" si="4"/>
        <v>25</v>
      </c>
      <c r="G20" s="7">
        <f t="shared" si="4"/>
        <v>29</v>
      </c>
      <c r="H20" s="111">
        <f t="shared" si="4"/>
        <v>29</v>
      </c>
      <c r="I20" s="108">
        <f t="shared" si="4"/>
        <v>39</v>
      </c>
      <c r="J20" s="112">
        <f t="shared" si="4"/>
        <v>33</v>
      </c>
      <c r="K20" s="112">
        <f t="shared" si="4"/>
        <v>26</v>
      </c>
      <c r="L20" s="112">
        <f t="shared" si="4"/>
        <v>14</v>
      </c>
      <c r="M20" s="112">
        <f t="shared" si="4"/>
        <v>20</v>
      </c>
      <c r="N20" s="112">
        <f t="shared" si="4"/>
        <v>39</v>
      </c>
      <c r="O20" s="13">
        <f>SUM(D20:N20)</f>
        <v>286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43" priority="3" operator="lessThan">
      <formula>4</formula>
    </cfRule>
    <cfRule type="cellIs" dxfId="242" priority="4" operator="greaterThan">
      <formula>3</formula>
    </cfRule>
  </conditionalFormatting>
  <conditionalFormatting sqref="O3">
    <cfRule type="containsText" dxfId="241" priority="1" operator="containsText" text="WRONG">
      <formula>NOT(ISERROR(SEARCH("WRONG",O3)))</formula>
    </cfRule>
    <cfRule type="containsText" dxfId="24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35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Sebastian Strarup</v>
      </c>
      <c r="D3" s="144" t="s">
        <v>34</v>
      </c>
      <c r="E3" s="139"/>
      <c r="F3" s="47">
        <f>VLOOKUP(C2,Ranking!D6:H67,5,FALSE)</f>
        <v>11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14</v>
      </c>
      <c r="D7" s="51">
        <f>VLOOKUP($C7,Points!$B$2:C$47,D$6+1,FALSE)</f>
        <v>2</v>
      </c>
      <c r="E7" s="51">
        <f>VLOOKUP($C7,Points!$B$2:D$47,E$6+1,FALSE)</f>
        <v>5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3</v>
      </c>
      <c r="L7" s="51">
        <f>VLOOKUP($C7,Points!$B$2:K$47,L$6+1,FALSE)</f>
        <v>5</v>
      </c>
      <c r="M7" s="51">
        <f>VLOOKUP($C7,Points!$B$2:L$47,M$6+1,FALSE)</f>
        <v>2</v>
      </c>
      <c r="N7" s="51">
        <f>VLOOKUP($C7,Points!$B$2:M$47,N$6+1,FALSE)</f>
        <v>2</v>
      </c>
      <c r="O7" s="12">
        <f>SUM(D7:N7)</f>
        <v>45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1">
        <f>VLOOKUP($C10,Points!$B$2:C$47,D$6+1,FALSE)</f>
        <v>6</v>
      </c>
      <c r="E10" s="51">
        <f>VLOOKUP($C10,Points!$B$2:D$47,E$6+1,FALSE)</f>
        <v>3</v>
      </c>
      <c r="F10" s="51">
        <f>VLOOKUP($C10,Points!$B$2:E$47,F$6+1,FALSE)</f>
        <v>6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1">
        <f>VLOOKUP($C12,Points!$B$2:C$47,D$6+1,FALSE)</f>
        <v>6</v>
      </c>
      <c r="E12" s="51">
        <f>VLOOKUP($C12,Points!$B$2:D$47,E$6+1,FALSE)</f>
        <v>0</v>
      </c>
      <c r="F12" s="51">
        <f>VLOOKUP($C12,Points!$B$2:E$47,F$6+1,FALSE)</f>
        <v>2</v>
      </c>
      <c r="G12" s="51">
        <f>VLOOKUP($C12,Points!$B$2:F$47,G$6+1,FALSE)</f>
        <v>1</v>
      </c>
      <c r="H12" s="51">
        <f>VLOOKUP($C12,Points!$B$2:G$47,H$6+1,FALSE)</f>
        <v>0</v>
      </c>
      <c r="I12" s="51">
        <f>VLOOKUP($C12,Points!$B$2:H$47,I$6+1,FALSE)</f>
        <v>0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12</v>
      </c>
      <c r="O12" s="12">
        <f t="shared" si="0"/>
        <v>21</v>
      </c>
    </row>
    <row r="13" spans="1:15" x14ac:dyDescent="0.3">
      <c r="A13" s="23"/>
      <c r="B13" s="23"/>
      <c r="C13" s="52" t="s">
        <v>11</v>
      </c>
      <c r="D13" s="37">
        <f>SUM(D7:D12)</f>
        <v>27</v>
      </c>
      <c r="E13" s="37">
        <f t="shared" ref="E13:N13" si="1">SUM(E7:E12)</f>
        <v>12</v>
      </c>
      <c r="F13" s="37">
        <f t="shared" si="1"/>
        <v>22</v>
      </c>
      <c r="G13" s="37">
        <f t="shared" si="1"/>
        <v>18</v>
      </c>
      <c r="H13" s="37">
        <f t="shared" si="1"/>
        <v>17</v>
      </c>
      <c r="I13" s="37">
        <f t="shared" si="1"/>
        <v>22</v>
      </c>
      <c r="J13" s="37">
        <f t="shared" si="1"/>
        <v>18</v>
      </c>
      <c r="K13" s="37">
        <f t="shared" si="1"/>
        <v>19</v>
      </c>
      <c r="L13" s="37">
        <f t="shared" si="1"/>
        <v>12</v>
      </c>
      <c r="M13" s="37">
        <f t="shared" si="1"/>
        <v>9</v>
      </c>
      <c r="N13" s="37">
        <f t="shared" si="1"/>
        <v>18</v>
      </c>
      <c r="O13" s="14">
        <f>SUM(D13:I13)</f>
        <v>118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63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0</v>
      </c>
      <c r="H15" s="53">
        <f>VLOOKUP($C15,Points!$B$2:G$47,H$6+1,FALSE)</f>
        <v>1</v>
      </c>
      <c r="I15" s="53">
        <f>VLOOKUP($C15,Points!$B$2:H$47,I$6+1,FALSE)</f>
        <v>0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1</v>
      </c>
      <c r="M15" s="53">
        <f>VLOOKUP($C15,Points!$B$2:L$47,M$6+1,FALSE)</f>
        <v>2</v>
      </c>
      <c r="N15" s="54">
        <f>VLOOKUP($C15,Points!$B$2:M$47,N$6+1,FALSE)</f>
        <v>6</v>
      </c>
      <c r="O15" s="86">
        <f>SUM(D15:N15)</f>
        <v>16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59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6</v>
      </c>
      <c r="N16" s="54">
        <f>VLOOKUP($C16,Points!$B$2:M$47,N$6+1,FALSE)</f>
        <v>3</v>
      </c>
      <c r="O16" s="86">
        <f t="shared" ref="O16:O19" si="2">SUM(D16:N16)</f>
        <v>54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2" t="s">
        <v>58</v>
      </c>
      <c r="D17" s="50">
        <f>VLOOKUP($C17,Points!$B$2:C$47,D$6+1,FALSE)</f>
        <v>1</v>
      </c>
      <c r="E17" s="53">
        <f>VLOOKUP($C17,Points!$B$2:D$47,E$6+1,FALSE)</f>
        <v>6</v>
      </c>
      <c r="F17" s="53">
        <f>VLOOKUP($C17,Points!$B$2:E$47,F$6+1,FALSE)</f>
        <v>6</v>
      </c>
      <c r="G17" s="53">
        <f>VLOOKUP($C17,Points!$B$2:F$47,G$6+1,FALSE)</f>
        <v>6</v>
      </c>
      <c r="H17" s="53">
        <f>VLOOKUP($C17,Points!$B$2:G$47,H$6+1,FALSE)</f>
        <v>5</v>
      </c>
      <c r="I17" s="53">
        <f>VLOOKUP($C17,Points!$B$2:H$47,I$6+1,FALSE)</f>
        <v>6</v>
      </c>
      <c r="J17" s="53">
        <f>VLOOKUP($C17,Points!$B$2:I$47,J$6+1,FALSE)</f>
        <v>4</v>
      </c>
      <c r="K17" s="53">
        <f>VLOOKUP($C17,Points!$B$2:J$47,K$6+1,FALSE)</f>
        <v>0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6</v>
      </c>
      <c r="O17" s="86">
        <f t="shared" si="2"/>
        <v>40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4</v>
      </c>
      <c r="O18" s="86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10</v>
      </c>
      <c r="E19" s="48">
        <f t="shared" ref="E19:N19" si="3">SUM(E15:E18)</f>
        <v>13</v>
      </c>
      <c r="F19" s="48">
        <f t="shared" si="3"/>
        <v>12</v>
      </c>
      <c r="G19" s="48">
        <f t="shared" si="3"/>
        <v>18</v>
      </c>
      <c r="H19" s="48">
        <f t="shared" si="3"/>
        <v>16</v>
      </c>
      <c r="I19" s="48">
        <f t="shared" si="3"/>
        <v>16</v>
      </c>
      <c r="J19" s="48">
        <f t="shared" si="3"/>
        <v>10</v>
      </c>
      <c r="K19" s="48">
        <f t="shared" si="3"/>
        <v>13</v>
      </c>
      <c r="L19" s="48">
        <f t="shared" si="3"/>
        <v>1</v>
      </c>
      <c r="M19" s="48">
        <f t="shared" si="3"/>
        <v>8</v>
      </c>
      <c r="N19" s="12">
        <f t="shared" si="3"/>
        <v>19</v>
      </c>
      <c r="O19" s="86">
        <f t="shared" si="2"/>
        <v>136</v>
      </c>
    </row>
    <row r="20" spans="1:18" ht="15" thickBot="1" x14ac:dyDescent="0.35">
      <c r="A20" s="23"/>
      <c r="D20" s="84">
        <f t="shared" ref="D20:N20" si="4">D13+D19</f>
        <v>37</v>
      </c>
      <c r="E20" s="7">
        <f t="shared" si="4"/>
        <v>25</v>
      </c>
      <c r="F20" s="87">
        <f t="shared" si="4"/>
        <v>34</v>
      </c>
      <c r="G20" s="7">
        <f t="shared" si="4"/>
        <v>36</v>
      </c>
      <c r="H20" s="87">
        <f t="shared" si="4"/>
        <v>33</v>
      </c>
      <c r="I20" s="84">
        <f>I13+I19</f>
        <v>38</v>
      </c>
      <c r="J20" s="83">
        <f t="shared" si="4"/>
        <v>28</v>
      </c>
      <c r="K20" s="83">
        <f t="shared" si="4"/>
        <v>32</v>
      </c>
      <c r="L20" s="83">
        <f t="shared" si="4"/>
        <v>13</v>
      </c>
      <c r="M20" s="83">
        <f t="shared" si="4"/>
        <v>17</v>
      </c>
      <c r="N20" s="83">
        <f t="shared" si="4"/>
        <v>37</v>
      </c>
      <c r="O20" s="13">
        <f>SUM(D20:N20)</f>
        <v>330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7" priority="3" operator="lessThan">
      <formula>4</formula>
    </cfRule>
    <cfRule type="cellIs" dxfId="26" priority="4" operator="greaterThan">
      <formula>3</formula>
    </cfRule>
  </conditionalFormatting>
  <conditionalFormatting sqref="O3">
    <cfRule type="containsText" dxfId="25" priority="1" operator="containsText" text="WRONG">
      <formula>NOT(ISERROR(SEARCH("WRONG",O3)))</formula>
    </cfRule>
    <cfRule type="containsText" dxfId="2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8" sqref="C8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71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Tanja Tot Harboe</v>
      </c>
      <c r="D3" s="144" t="s">
        <v>34</v>
      </c>
      <c r="E3" s="139"/>
      <c r="F3" s="47">
        <f>VLOOKUP(C2,Ranking!D6:H67,5,FALSE)</f>
        <v>60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3</v>
      </c>
      <c r="O7" s="12">
        <f>SUM(D7:N7)</f>
        <v>43</v>
      </c>
    </row>
    <row r="8" spans="1:15" x14ac:dyDescent="0.3">
      <c r="A8" s="23">
        <f>VLOOKUP(C8,Points!$O$4:$S$40,4,Points!$S$4:$S$40)</f>
        <v>2</v>
      </c>
      <c r="B8" s="23">
        <f>VLOOKUP(C8,Points!$O$4:$S$40,5,Points!$S$4:$S$40)</f>
        <v>1</v>
      </c>
      <c r="C8" s="8" t="s">
        <v>53</v>
      </c>
      <c r="D8" s="51">
        <f>VLOOKUP($C8,Points!$B$2:C$47,D$6+1,FALSE)</f>
        <v>0</v>
      </c>
      <c r="E8" s="51">
        <f>VLOOKUP($C8,Points!$B$2:D$47,E$6+1,FALSE)</f>
        <v>0</v>
      </c>
      <c r="F8" s="51">
        <f>VLOOKUP($C8,Points!$B$2:E$47,F$6+1,FALSE)</f>
        <v>0</v>
      </c>
      <c r="G8" s="51">
        <f>VLOOKUP($C8,Points!$B$2:F$47,G$6+1,FALSE)</f>
        <v>3</v>
      </c>
      <c r="H8" s="51">
        <f>VLOOKUP($C8,Points!$B$2:G$47,H$6+1,FALSE)</f>
        <v>0</v>
      </c>
      <c r="I8" s="51">
        <f>VLOOKUP($C8,Points!$B$2:H$47,I$6+1,FALSE)</f>
        <v>4</v>
      </c>
      <c r="J8" s="51">
        <f>VLOOKUP($C8,Points!$B$2:I$47,J$6+1,FALSE)</f>
        <v>0</v>
      </c>
      <c r="K8" s="51">
        <f>VLOOKUP($C8,Points!$B$2:J$47,K$6+1,FALSE)</f>
        <v>4</v>
      </c>
      <c r="L8" s="51">
        <f>VLOOKUP($C8,Points!$B$2:K$47,L$6+1,FALSE)</f>
        <v>0</v>
      </c>
      <c r="M8" s="51">
        <f>VLOOKUP($C8,Points!$B$2:L$47,M$6+1,FALSE)</f>
        <v>0</v>
      </c>
      <c r="N8" s="51">
        <f>VLOOKUP($C8,Points!$B$2:M$47,N$6+1,FALSE)</f>
        <v>5</v>
      </c>
      <c r="O8" s="12">
        <f t="shared" ref="O8:O12" si="0">SUM(D8:N8)</f>
        <v>16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0</v>
      </c>
      <c r="C9" s="8" t="s">
        <v>5</v>
      </c>
      <c r="D9" s="51">
        <f>VLOOKUP($C9,Points!$B$2:C$47,D$6+1,FALSE)</f>
        <v>6</v>
      </c>
      <c r="E9" s="51">
        <f>VLOOKUP($C9,Points!$B$2:D$47,E$6+1,FALSE)</f>
        <v>3</v>
      </c>
      <c r="F9" s="51">
        <f>VLOOKUP($C9,Points!$B$2:E$47,F$6+1,FALSE)</f>
        <v>6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4</v>
      </c>
      <c r="J9" s="51">
        <f>VLOOKUP($C9,Points!$B$2:I$47,J$6+1,FALSE)</f>
        <v>0</v>
      </c>
      <c r="K9" s="51">
        <f>VLOOKUP($C9,Points!$B$2:J$47,K$6+1,FALSE)</f>
        <v>4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0</v>
      </c>
      <c r="O9" s="12">
        <f t="shared" si="0"/>
        <v>26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43</v>
      </c>
      <c r="D10" s="51">
        <f>VLOOKUP($C10,Points!$B$2:C$47,D$6+1,FALSE)</f>
        <v>5</v>
      </c>
      <c r="E10" s="51">
        <f>VLOOKUP($C10,Points!$B$2:D$47,E$6+1,FALSE)</f>
        <v>5</v>
      </c>
      <c r="F10" s="51">
        <f>VLOOKUP($C10,Points!$B$2:E$47,F$6+1,FALSE)</f>
        <v>6</v>
      </c>
      <c r="G10" s="51">
        <f>VLOOKUP($C10,Points!$B$2:F$47,G$6+1,FALSE)</f>
        <v>5</v>
      </c>
      <c r="H10" s="51">
        <f>VLOOKUP($C10,Points!$B$2:G$47,H$6+1,FALSE)</f>
        <v>3</v>
      </c>
      <c r="I10" s="51">
        <f>VLOOKUP($C10,Points!$B$2:H$47,I$6+1,FALSE)</f>
        <v>6</v>
      </c>
      <c r="J10" s="51">
        <f>VLOOKUP($C10,Points!$B$2:I$47,J$6+1,FALSE)</f>
        <v>5</v>
      </c>
      <c r="K10" s="51">
        <f>VLOOKUP($C10,Points!$B$2:J$47,K$6+1,FALSE)</f>
        <v>0</v>
      </c>
      <c r="L10" s="51">
        <f>VLOOKUP($C10,Points!$B$2:K$47,L$6+1,FALSE)</f>
        <v>6</v>
      </c>
      <c r="M10" s="51">
        <f>VLOOKUP($C10,Points!$B$2:L$47,M$6+1,FALSE)</f>
        <v>4</v>
      </c>
      <c r="N10" s="51">
        <f>VLOOKUP($C10,Points!$B$2:M$47,N$6+1,FALSE)</f>
        <v>4</v>
      </c>
      <c r="O10" s="12">
        <f t="shared" si="0"/>
        <v>49</v>
      </c>
    </row>
    <row r="11" spans="1:15" x14ac:dyDescent="0.3">
      <c r="A11" s="23">
        <f>VLOOKUP(C11,Points!$O$4:$S$40,4,Points!$S$4:$S$40)</f>
        <v>1</v>
      </c>
      <c r="B11" s="23">
        <f>VLOOKUP(C11,Points!$O$4:$S$40,5,Points!$S$4:$S$40)</f>
        <v>0</v>
      </c>
      <c r="C11" s="8" t="s">
        <v>40</v>
      </c>
      <c r="D11" s="51">
        <f>VLOOKUP($C11,Points!$B$2:C$47,D$6+1,FALSE)</f>
        <v>3</v>
      </c>
      <c r="E11" s="51">
        <f>VLOOKUP($C11,Points!$B$2:D$47,E$6+1,FALSE)</f>
        <v>2</v>
      </c>
      <c r="F11" s="51">
        <f>VLOOKUP($C11,Points!$B$2:E$47,F$6+1,FALSE)</f>
        <v>4</v>
      </c>
      <c r="G11" s="51">
        <f>VLOOKUP($C11,Points!$B$2:F$47,G$6+1,FALSE)</f>
        <v>0</v>
      </c>
      <c r="H11" s="51">
        <f>VLOOKUP($C11,Points!$B$2:G$47,H$6+1,FALSE)</f>
        <v>2</v>
      </c>
      <c r="I11" s="51">
        <f>VLOOKUP($C11,Points!$B$2:H$47,I$6+1,FALSE)</f>
        <v>1</v>
      </c>
      <c r="J11" s="51">
        <f>VLOOKUP($C11,Points!$B$2:I$47,J$6+1,FALSE)</f>
        <v>4</v>
      </c>
      <c r="K11" s="51">
        <f>VLOOKUP($C11,Points!$B$2:J$47,K$6+1,FALSE)</f>
        <v>3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19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13</v>
      </c>
      <c r="F13" s="37">
        <f t="shared" si="1"/>
        <v>21</v>
      </c>
      <c r="G13" s="37">
        <f t="shared" si="1"/>
        <v>11</v>
      </c>
      <c r="H13" s="37">
        <f t="shared" si="1"/>
        <v>11</v>
      </c>
      <c r="I13" s="37">
        <f t="shared" si="1"/>
        <v>25</v>
      </c>
      <c r="J13" s="37">
        <f t="shared" si="1"/>
        <v>12</v>
      </c>
      <c r="K13" s="37">
        <f t="shared" si="1"/>
        <v>17</v>
      </c>
      <c r="L13" s="37">
        <f t="shared" si="1"/>
        <v>11</v>
      </c>
      <c r="M13" s="37">
        <f t="shared" si="1"/>
        <v>8</v>
      </c>
      <c r="N13" s="37">
        <f t="shared" si="1"/>
        <v>12</v>
      </c>
      <c r="O13" s="14">
        <f>SUM(D13:I13)</f>
        <v>97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58</v>
      </c>
      <c r="D15" s="50">
        <f>VLOOKUP($C15,Points!$B$2:C$47,D$6+1,FALSE)</f>
        <v>1</v>
      </c>
      <c r="E15" s="53">
        <f>VLOOKUP($C15,Points!$B$2:D$47,E$6+1,FALSE)</f>
        <v>6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5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0</v>
      </c>
      <c r="L15" s="53">
        <f>VLOOKUP($C15,Points!$B$2:K$47,L$6+1,FALSE)</f>
        <v>0</v>
      </c>
      <c r="M15" s="53">
        <f>VLOOKUP($C15,Points!$B$2:L$47,M$6+1,FALSE)</f>
        <v>0</v>
      </c>
      <c r="N15" s="54">
        <f>VLOOKUP($C15,Points!$B$2:M$47,N$6+1,FALSE)</f>
        <v>6</v>
      </c>
      <c r="O15" s="86">
        <f>SUM(D15:N15)</f>
        <v>40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86">
        <f t="shared" si="2"/>
        <v>16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4</v>
      </c>
      <c r="O18" s="86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8</v>
      </c>
      <c r="E19" s="48">
        <f t="shared" ref="E19:N19" si="3">SUM(E15:E18)</f>
        <v>8</v>
      </c>
      <c r="F19" s="48">
        <f t="shared" si="3"/>
        <v>9</v>
      </c>
      <c r="G19" s="48">
        <f t="shared" si="3"/>
        <v>18</v>
      </c>
      <c r="H19" s="48">
        <f t="shared" si="3"/>
        <v>16</v>
      </c>
      <c r="I19" s="48">
        <f t="shared" si="3"/>
        <v>17</v>
      </c>
      <c r="J19" s="48">
        <f t="shared" si="3"/>
        <v>8</v>
      </c>
      <c r="K19" s="48">
        <f t="shared" si="3"/>
        <v>9</v>
      </c>
      <c r="L19" s="48">
        <f t="shared" si="3"/>
        <v>1</v>
      </c>
      <c r="M19" s="48">
        <f t="shared" si="3"/>
        <v>3</v>
      </c>
      <c r="N19" s="12">
        <f t="shared" si="3"/>
        <v>16</v>
      </c>
      <c r="O19" s="86">
        <f t="shared" si="2"/>
        <v>113</v>
      </c>
    </row>
    <row r="20" spans="1:18" ht="15" thickBot="1" x14ac:dyDescent="0.35">
      <c r="A20" s="23"/>
      <c r="D20" s="84">
        <f t="shared" ref="D20:N20" si="4">D13+D19</f>
        <v>24</v>
      </c>
      <c r="E20" s="7">
        <f t="shared" si="4"/>
        <v>21</v>
      </c>
      <c r="F20" s="87">
        <f t="shared" si="4"/>
        <v>30</v>
      </c>
      <c r="G20" s="7">
        <f t="shared" si="4"/>
        <v>29</v>
      </c>
      <c r="H20" s="87">
        <f t="shared" si="4"/>
        <v>27</v>
      </c>
      <c r="I20" s="84">
        <f t="shared" si="4"/>
        <v>42</v>
      </c>
      <c r="J20" s="83">
        <f t="shared" si="4"/>
        <v>20</v>
      </c>
      <c r="K20" s="83">
        <f t="shared" si="4"/>
        <v>26</v>
      </c>
      <c r="L20" s="83">
        <f t="shared" si="4"/>
        <v>12</v>
      </c>
      <c r="M20" s="83">
        <f t="shared" si="4"/>
        <v>11</v>
      </c>
      <c r="N20" s="83">
        <f t="shared" si="4"/>
        <v>28</v>
      </c>
      <c r="O20" s="13">
        <f>SUM(D20:N20)</f>
        <v>270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3" priority="3" operator="lessThan">
      <formula>4</formula>
    </cfRule>
    <cfRule type="cellIs" dxfId="22" priority="4" operator="greaterThan">
      <formula>3</formula>
    </cfRule>
  </conditionalFormatting>
  <conditionalFormatting sqref="O3">
    <cfRule type="containsText" dxfId="21" priority="1" operator="containsText" text="WRONG">
      <formula>NOT(ISERROR(SEARCH("WRONG",O3)))</formula>
    </cfRule>
    <cfRule type="containsText" dxfId="2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74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Solveig Winther</v>
      </c>
      <c r="D3" s="144" t="s">
        <v>34</v>
      </c>
      <c r="E3" s="139"/>
      <c r="F3" s="47">
        <f>VLOOKUP(C2,Ranking!D6:H67,5,FALSE)</f>
        <v>33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2</v>
      </c>
      <c r="D7" s="51">
        <f>VLOOKUP($C7,Points!$B$2:C$47,D$6+1,FALSE)</f>
        <v>3</v>
      </c>
      <c r="E7" s="51">
        <f>VLOOKUP($C7,Points!$B$2:D$47,E$6+1,FALSE)</f>
        <v>0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3</v>
      </c>
      <c r="J7" s="51">
        <f>VLOOKUP($C7,Points!$B$2:I$47,J$6+1,FALSE)</f>
        <v>6</v>
      </c>
      <c r="K7" s="51">
        <f>VLOOKUP($C7,Points!$B$2:J$47,K$6+1,FALSE)</f>
        <v>4</v>
      </c>
      <c r="L7" s="51">
        <f>VLOOKUP($C7,Points!$B$2:K$47,L$6+1,FALSE)</f>
        <v>4</v>
      </c>
      <c r="M7" s="51">
        <f>VLOOKUP($C7,Points!$B$2:L$47,M$6+1,FALSE)</f>
        <v>3</v>
      </c>
      <c r="N7" s="51">
        <f>VLOOKUP($C7,Points!$B$2:M$47,N$6+1,FALSE)</f>
        <v>4</v>
      </c>
      <c r="O7" s="12">
        <f>SUM(D7:N7)</f>
        <v>41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45</v>
      </c>
      <c r="D8" s="51">
        <f>VLOOKUP($C8,Points!$B$2:C$47,D$6+1,FALSE)</f>
        <v>2</v>
      </c>
      <c r="E8" s="51">
        <f>VLOOKUP($C8,Points!$B$2:D$47,E$6+1,FALSE)</f>
        <v>5</v>
      </c>
      <c r="F8" s="51">
        <f>VLOOKUP($C8,Points!$B$2:E$47,F$6+1,FALSE)</f>
        <v>3</v>
      </c>
      <c r="G8" s="51">
        <f>VLOOKUP($C8,Points!$B$2:F$47,G$6+1,FALSE)</f>
        <v>2</v>
      </c>
      <c r="H8" s="51">
        <f>VLOOKUP($C8,Points!$B$2:G$47,H$6+1,FALSE)</f>
        <v>5</v>
      </c>
      <c r="I8" s="51">
        <f>VLOOKUP($C8,Points!$B$2:H$47,I$6+1,FALSE)</f>
        <v>0</v>
      </c>
      <c r="J8" s="51">
        <f>VLOOKUP($C8,Points!$B$2:I$47,J$6+1,FALSE)</f>
        <v>4</v>
      </c>
      <c r="K8" s="51">
        <f>VLOOKUP($C8,Points!$B$2:J$47,K$6+1,FALSE)</f>
        <v>2</v>
      </c>
      <c r="L8" s="51">
        <f>VLOOKUP($C8,Points!$B$2:K$47,L$6+1,FALSE)</f>
        <v>1</v>
      </c>
      <c r="M8" s="51">
        <f>VLOOKUP($C8,Points!$B$2:L$47,M$6+1,FALSE)</f>
        <v>4</v>
      </c>
      <c r="N8" s="51">
        <f>VLOOKUP($C8,Points!$B$2:M$47,N$6+1,FALSE)</f>
        <v>3</v>
      </c>
      <c r="O8" s="12">
        <f t="shared" ref="O8:O12" si="0">SUM(D8:N8)</f>
        <v>31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1">
        <f>VLOOKUP($C10,Points!$B$2:C$47,D$6+1,FALSE)</f>
        <v>6</v>
      </c>
      <c r="E10" s="51">
        <f>VLOOKUP($C10,Points!$B$2:D$47,E$6+1,FALSE)</f>
        <v>3</v>
      </c>
      <c r="F10" s="51">
        <f>VLOOKUP($C10,Points!$B$2:E$47,F$6+1,FALSE)</f>
        <v>6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5</v>
      </c>
      <c r="O11" s="12">
        <f t="shared" si="0"/>
        <v>16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54</v>
      </c>
      <c r="D12" s="51">
        <f>VLOOKUP($C12,Points!$B$2:C$47,D$6+1,FALSE)</f>
        <v>1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4</v>
      </c>
      <c r="H12" s="51">
        <f>VLOOKUP($C12,Points!$B$2:G$47,H$6+1,FALSE)</f>
        <v>0</v>
      </c>
      <c r="I12" s="51">
        <f>VLOOKUP($C12,Points!$B$2:H$47,I$6+1,FALSE)</f>
        <v>5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3</v>
      </c>
      <c r="N12" s="51">
        <f>VLOOKUP($C12,Points!$B$2:M$47,N$6+1,FALSE)</f>
        <v>8</v>
      </c>
      <c r="O12" s="12">
        <f t="shared" si="0"/>
        <v>21</v>
      </c>
    </row>
    <row r="13" spans="1:15" x14ac:dyDescent="0.3">
      <c r="A13" s="23"/>
      <c r="B13" s="23"/>
      <c r="C13" s="52" t="s">
        <v>11</v>
      </c>
      <c r="D13" s="37">
        <f>SUM(D7:D12)</f>
        <v>15</v>
      </c>
      <c r="E13" s="37">
        <f t="shared" ref="E13:N13" si="1">SUM(E7:E12)</f>
        <v>12</v>
      </c>
      <c r="F13" s="37">
        <f t="shared" si="1"/>
        <v>20</v>
      </c>
      <c r="G13" s="37">
        <f t="shared" si="1"/>
        <v>22</v>
      </c>
      <c r="H13" s="37">
        <f t="shared" si="1"/>
        <v>16</v>
      </c>
      <c r="I13" s="37">
        <f t="shared" si="1"/>
        <v>22</v>
      </c>
      <c r="J13" s="37">
        <f t="shared" si="1"/>
        <v>16</v>
      </c>
      <c r="K13" s="37">
        <f t="shared" si="1"/>
        <v>20</v>
      </c>
      <c r="L13" s="37">
        <f t="shared" si="1"/>
        <v>7</v>
      </c>
      <c r="M13" s="37">
        <f t="shared" si="1"/>
        <v>13</v>
      </c>
      <c r="N13" s="37">
        <f t="shared" si="1"/>
        <v>24</v>
      </c>
      <c r="O13" s="14">
        <f>SUM(D13:I13)</f>
        <v>107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63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0</v>
      </c>
      <c r="H15" s="53">
        <f>VLOOKUP($C15,Points!$B$2:G$47,H$6+1,FALSE)</f>
        <v>1</v>
      </c>
      <c r="I15" s="53">
        <f>VLOOKUP($C15,Points!$B$2:H$47,I$6+1,FALSE)</f>
        <v>0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1</v>
      </c>
      <c r="M15" s="53">
        <f>VLOOKUP($C15,Points!$B$2:L$47,M$6+1,FALSE)</f>
        <v>2</v>
      </c>
      <c r="N15" s="54">
        <f>VLOOKUP($C15,Points!$B$2:M$47,N$6+1,FALSE)</f>
        <v>6</v>
      </c>
      <c r="O15" s="86">
        <f>SUM(D15:N15)</f>
        <v>16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1</v>
      </c>
      <c r="C17" s="82" t="s">
        <v>58</v>
      </c>
      <c r="D17" s="50">
        <f>VLOOKUP($C17,Points!$B$2:C$47,D$6+1,FALSE)</f>
        <v>1</v>
      </c>
      <c r="E17" s="53">
        <f>VLOOKUP($C17,Points!$B$2:D$47,E$6+1,FALSE)</f>
        <v>6</v>
      </c>
      <c r="F17" s="53">
        <f>VLOOKUP($C17,Points!$B$2:E$47,F$6+1,FALSE)</f>
        <v>6</v>
      </c>
      <c r="G17" s="53">
        <f>VLOOKUP($C17,Points!$B$2:F$47,G$6+1,FALSE)</f>
        <v>6</v>
      </c>
      <c r="H17" s="53">
        <f>VLOOKUP($C17,Points!$B$2:G$47,H$6+1,FALSE)</f>
        <v>5</v>
      </c>
      <c r="I17" s="53">
        <f>VLOOKUP($C17,Points!$B$2:H$47,I$6+1,FALSE)</f>
        <v>6</v>
      </c>
      <c r="J17" s="53">
        <f>VLOOKUP($C17,Points!$B$2:I$47,J$6+1,FALSE)</f>
        <v>4</v>
      </c>
      <c r="K17" s="53">
        <f>VLOOKUP($C17,Points!$B$2:J$47,K$6+1,FALSE)</f>
        <v>0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6</v>
      </c>
      <c r="O17" s="86">
        <f t="shared" si="2"/>
        <v>40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4</v>
      </c>
      <c r="O18" s="86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8</v>
      </c>
      <c r="E19" s="48">
        <f t="shared" ref="E19:N19" si="3">SUM(E15:E18)</f>
        <v>8</v>
      </c>
      <c r="F19" s="48">
        <f t="shared" si="3"/>
        <v>9</v>
      </c>
      <c r="G19" s="48">
        <f t="shared" si="3"/>
        <v>18</v>
      </c>
      <c r="H19" s="48">
        <f t="shared" si="3"/>
        <v>16</v>
      </c>
      <c r="I19" s="48">
        <f t="shared" si="3"/>
        <v>17</v>
      </c>
      <c r="J19" s="48">
        <f t="shared" si="3"/>
        <v>8</v>
      </c>
      <c r="K19" s="48">
        <f t="shared" si="3"/>
        <v>9</v>
      </c>
      <c r="L19" s="48">
        <f t="shared" si="3"/>
        <v>1</v>
      </c>
      <c r="M19" s="48">
        <f t="shared" si="3"/>
        <v>3</v>
      </c>
      <c r="N19" s="12">
        <f t="shared" si="3"/>
        <v>16</v>
      </c>
      <c r="O19" s="86">
        <f t="shared" si="2"/>
        <v>113</v>
      </c>
    </row>
    <row r="20" spans="1:18" ht="15" thickBot="1" x14ac:dyDescent="0.35">
      <c r="A20" s="23"/>
      <c r="D20" s="84">
        <f t="shared" ref="D20:N20" si="4">D13+D19</f>
        <v>23</v>
      </c>
      <c r="E20" s="7">
        <f t="shared" si="4"/>
        <v>20</v>
      </c>
      <c r="F20" s="87">
        <f t="shared" si="4"/>
        <v>29</v>
      </c>
      <c r="G20" s="7">
        <f t="shared" si="4"/>
        <v>40</v>
      </c>
      <c r="H20" s="87">
        <f t="shared" si="4"/>
        <v>32</v>
      </c>
      <c r="I20" s="84">
        <f t="shared" si="4"/>
        <v>39</v>
      </c>
      <c r="J20" s="83">
        <f t="shared" si="4"/>
        <v>24</v>
      </c>
      <c r="K20" s="83">
        <f t="shared" si="4"/>
        <v>29</v>
      </c>
      <c r="L20" s="83">
        <f t="shared" si="4"/>
        <v>8</v>
      </c>
      <c r="M20" s="83">
        <f t="shared" si="4"/>
        <v>16</v>
      </c>
      <c r="N20" s="83">
        <f t="shared" si="4"/>
        <v>40</v>
      </c>
      <c r="O20" s="13">
        <f>SUM(D20:N20)</f>
        <v>300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9" priority="3" operator="lessThan">
      <formula>4</formula>
    </cfRule>
    <cfRule type="cellIs" dxfId="18" priority="4" operator="greaterThan">
      <formula>3</formula>
    </cfRule>
  </conditionalFormatting>
  <conditionalFormatting sqref="O3">
    <cfRule type="containsText" dxfId="17" priority="1" operator="containsText" text="WRONG">
      <formula>NOT(ISERROR(SEARCH("WRONG",O3)))</formula>
    </cfRule>
    <cfRule type="containsText" dxfId="1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62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Anna Engelhardt</v>
      </c>
      <c r="D3" s="144" t="s">
        <v>34</v>
      </c>
      <c r="E3" s="139"/>
      <c r="F3" s="47">
        <f>VLOOKUP(C2,Ranking!D6:H67,5,FALSE)</f>
        <v>2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14</v>
      </c>
      <c r="D7" s="51">
        <f>VLOOKUP($C7,Points!$B$2:C$47,D$6+1,FALSE)</f>
        <v>2</v>
      </c>
      <c r="E7" s="51">
        <f>VLOOKUP($C7,Points!$B$2:D$47,E$6+1,FALSE)</f>
        <v>5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3</v>
      </c>
      <c r="L7" s="51">
        <f>VLOOKUP($C7,Points!$B$2:K$47,L$6+1,FALSE)</f>
        <v>5</v>
      </c>
      <c r="M7" s="51">
        <f>VLOOKUP($C7,Points!$B$2:L$47,M$6+1,FALSE)</f>
        <v>2</v>
      </c>
      <c r="N7" s="51">
        <f>VLOOKUP($C7,Points!$B$2:M$47,N$6+1,FALSE)</f>
        <v>2</v>
      </c>
      <c r="O7" s="12">
        <f>SUM(D7:N7)</f>
        <v>45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50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6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11</v>
      </c>
      <c r="O10" s="12">
        <f t="shared" si="0"/>
        <v>23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37</v>
      </c>
      <c r="D11" s="51">
        <f>VLOOKUP($C11,Points!$B$2:C$47,D$6+1,FALSE)</f>
        <v>2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3</v>
      </c>
      <c r="J11" s="51">
        <f>VLOOKUP($C11,Points!$B$2:I$47,J$6+1,FALSE)</f>
        <v>6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6</v>
      </c>
      <c r="O11" s="12">
        <f t="shared" si="0"/>
        <v>20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56</v>
      </c>
      <c r="D12" s="51">
        <f>VLOOKUP($C12,Points!$B$2:C$47,D$6+1,FALSE)</f>
        <v>6</v>
      </c>
      <c r="E12" s="51">
        <f>VLOOKUP($C12,Points!$B$2:D$47,E$6+1,FALSE)</f>
        <v>0</v>
      </c>
      <c r="F12" s="51">
        <f>VLOOKUP($C12,Points!$B$2:E$47,F$6+1,FALSE)</f>
        <v>2</v>
      </c>
      <c r="G12" s="51">
        <f>VLOOKUP($C12,Points!$B$2:F$47,G$6+1,FALSE)</f>
        <v>1</v>
      </c>
      <c r="H12" s="51">
        <f>VLOOKUP($C12,Points!$B$2:G$47,H$6+1,FALSE)</f>
        <v>0</v>
      </c>
      <c r="I12" s="51">
        <f>VLOOKUP($C12,Points!$B$2:H$47,I$6+1,FALSE)</f>
        <v>0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12</v>
      </c>
      <c r="O12" s="12">
        <f t="shared" si="0"/>
        <v>21</v>
      </c>
    </row>
    <row r="13" spans="1:15" x14ac:dyDescent="0.3">
      <c r="A13" s="23"/>
      <c r="B13" s="23"/>
      <c r="C13" s="52" t="s">
        <v>11</v>
      </c>
      <c r="D13" s="37">
        <f>SUM(D7:D12)</f>
        <v>19</v>
      </c>
      <c r="E13" s="37">
        <f t="shared" ref="E13:N13" si="1">SUM(E7:E12)</f>
        <v>9</v>
      </c>
      <c r="F13" s="37">
        <f t="shared" si="1"/>
        <v>16</v>
      </c>
      <c r="G13" s="37">
        <f t="shared" si="1"/>
        <v>18</v>
      </c>
      <c r="H13" s="37">
        <f t="shared" si="1"/>
        <v>17</v>
      </c>
      <c r="I13" s="37">
        <f t="shared" si="1"/>
        <v>27</v>
      </c>
      <c r="J13" s="37">
        <f t="shared" si="1"/>
        <v>30</v>
      </c>
      <c r="K13" s="37">
        <f t="shared" si="1"/>
        <v>15</v>
      </c>
      <c r="L13" s="37">
        <f t="shared" si="1"/>
        <v>12</v>
      </c>
      <c r="M13" s="37">
        <f t="shared" si="1"/>
        <v>9</v>
      </c>
      <c r="N13" s="37">
        <f t="shared" si="1"/>
        <v>35</v>
      </c>
      <c r="O13" s="14">
        <f>SUM(D13:I13)</f>
        <v>106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3</v>
      </c>
      <c r="O15" s="86">
        <f>SUM(D15:N15)</f>
        <v>54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36</v>
      </c>
      <c r="D16" s="50">
        <f>VLOOKUP($C16,Points!$B$2:C$47,D$6+1,FALSE)</f>
        <v>6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5</v>
      </c>
      <c r="H16" s="53">
        <f>VLOOKUP($C16,Points!$B$2:G$47,H$6+1,FALSE)</f>
        <v>0</v>
      </c>
      <c r="I16" s="53">
        <f>VLOOKUP($C16,Points!$B$2:H$47,I$6+1,FALSE)</f>
        <v>0</v>
      </c>
      <c r="J16" s="53">
        <f>VLOOKUP($C16,Points!$B$2:I$47,J$6+1,FALSE)</f>
        <v>5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8</v>
      </c>
      <c r="O16" s="86">
        <f t="shared" ref="O16:O19" si="2">SUM(D16:N16)</f>
        <v>27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0</v>
      </c>
      <c r="D17" s="50">
        <f>VLOOKUP($C17,Points!$B$2:C$47,D$6+1,FALSE)</f>
        <v>0</v>
      </c>
      <c r="E17" s="53">
        <f>VLOOKUP($C17,Points!$B$2:D$47,E$6+1,FALSE)</f>
        <v>0</v>
      </c>
      <c r="F17" s="53">
        <f>VLOOKUP($C17,Points!$B$2:E$47,F$6+1,FALSE)</f>
        <v>3</v>
      </c>
      <c r="G17" s="53">
        <f>VLOOKUP($C17,Points!$B$2:F$47,G$6+1,FALSE)</f>
        <v>0</v>
      </c>
      <c r="H17" s="53">
        <f>VLOOKUP($C17,Points!$B$2:G$47,H$6+1,FALSE)</f>
        <v>0</v>
      </c>
      <c r="I17" s="53">
        <f>VLOOKUP($C17,Points!$B$2:H$47,I$6+1,FALSE)</f>
        <v>11</v>
      </c>
      <c r="J17" s="53">
        <f>VLOOKUP($C17,Points!$B$2:I$47,J$6+1,FALSE)</f>
        <v>5</v>
      </c>
      <c r="K17" s="53">
        <f>VLOOKUP($C17,Points!$B$2:J$47,K$6+1,FALSE)</f>
        <v>0</v>
      </c>
      <c r="L17" s="53">
        <f>VLOOKUP($C17,Points!$B$2:K$47,L$6+1,FALSE)</f>
        <v>1</v>
      </c>
      <c r="M17" s="53">
        <f>VLOOKUP($C17,Points!$B$2:L$47,M$6+1,FALSE)</f>
        <v>4</v>
      </c>
      <c r="N17" s="54">
        <f>VLOOKUP($C17,Points!$B$2:M$47,N$6+1,FALSE)</f>
        <v>2</v>
      </c>
      <c r="O17" s="86">
        <f t="shared" si="2"/>
        <v>26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2" t="s">
        <v>62</v>
      </c>
      <c r="D18" s="50">
        <f>VLOOKUP($C18,Points!$B$2:C$47,D$6+1,FALSE)</f>
        <v>3</v>
      </c>
      <c r="E18" s="53">
        <f>VLOOKUP($C18,Points!$B$2:D$47,E$6+1,FALSE)</f>
        <v>0</v>
      </c>
      <c r="F18" s="53">
        <f>VLOOKUP($C18,Points!$B$2:E$47,F$6+1,FALSE)</f>
        <v>3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6</v>
      </c>
      <c r="J18" s="53">
        <f>VLOOKUP($C18,Points!$B$2:I$47,J$6+1,FALSE)</f>
        <v>4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1</v>
      </c>
      <c r="N18" s="54">
        <f>VLOOKUP($C18,Points!$B$2:M$47,N$6+1,FALSE)</f>
        <v>0</v>
      </c>
      <c r="O18" s="86">
        <f t="shared" si="2"/>
        <v>31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5</v>
      </c>
      <c r="F19" s="48">
        <f t="shared" si="3"/>
        <v>12</v>
      </c>
      <c r="G19" s="48">
        <f t="shared" si="3"/>
        <v>17</v>
      </c>
      <c r="H19" s="48">
        <f t="shared" si="3"/>
        <v>12</v>
      </c>
      <c r="I19" s="48">
        <f t="shared" si="3"/>
        <v>22</v>
      </c>
      <c r="J19" s="48">
        <f t="shared" si="3"/>
        <v>20</v>
      </c>
      <c r="K19" s="48">
        <f t="shared" si="3"/>
        <v>10</v>
      </c>
      <c r="L19" s="48">
        <f t="shared" si="3"/>
        <v>1</v>
      </c>
      <c r="M19" s="48">
        <f t="shared" si="3"/>
        <v>12</v>
      </c>
      <c r="N19" s="12">
        <f t="shared" si="3"/>
        <v>13</v>
      </c>
      <c r="O19" s="86">
        <f t="shared" si="2"/>
        <v>138</v>
      </c>
    </row>
    <row r="20" spans="1:18" ht="15" thickBot="1" x14ac:dyDescent="0.35">
      <c r="A20" s="23"/>
      <c r="D20" s="84">
        <f t="shared" ref="D20:N20" si="4">D13+D19</f>
        <v>33</v>
      </c>
      <c r="E20" s="7">
        <f t="shared" si="4"/>
        <v>14</v>
      </c>
      <c r="F20" s="87">
        <f t="shared" si="4"/>
        <v>28</v>
      </c>
      <c r="G20" s="7">
        <f t="shared" si="4"/>
        <v>35</v>
      </c>
      <c r="H20" s="87">
        <f t="shared" si="4"/>
        <v>29</v>
      </c>
      <c r="I20" s="84">
        <f t="shared" si="4"/>
        <v>49</v>
      </c>
      <c r="J20" s="83">
        <f t="shared" si="4"/>
        <v>50</v>
      </c>
      <c r="K20" s="83">
        <f t="shared" si="4"/>
        <v>25</v>
      </c>
      <c r="L20" s="83">
        <f t="shared" si="4"/>
        <v>13</v>
      </c>
      <c r="M20" s="83">
        <f t="shared" si="4"/>
        <v>21</v>
      </c>
      <c r="N20" s="83">
        <f t="shared" si="4"/>
        <v>48</v>
      </c>
      <c r="O20" s="13">
        <f>SUM(D20:N20)</f>
        <v>345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5" priority="3" operator="lessThan">
      <formula>4</formula>
    </cfRule>
    <cfRule type="cellIs" dxfId="14" priority="4" operator="greaterThan">
      <formula>3</formula>
    </cfRule>
  </conditionalFormatting>
  <conditionalFormatting sqref="O3">
    <cfRule type="containsText" dxfId="13" priority="1" operator="containsText" text="WRONG">
      <formula>NOT(ISERROR(SEARCH("WRONG",O3)))</formula>
    </cfRule>
    <cfRule type="containsText" dxfId="1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C13" sqref="C13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75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Claus Engelhardt</v>
      </c>
      <c r="D3" s="144" t="s">
        <v>34</v>
      </c>
      <c r="E3" s="139"/>
      <c r="F3" s="47">
        <f>VLOOKUP(C2,Ranking!D6:H67,5,FALSE)</f>
        <v>51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46</v>
      </c>
      <c r="D7" s="51">
        <f>VLOOKUP($C7,Points!$B$2:C$47,D$6+1,FALSE)</f>
        <v>3</v>
      </c>
      <c r="E7" s="51">
        <f>VLOOKUP($C7,Points!$B$2:D$47,E$6+1,FALSE)</f>
        <v>5</v>
      </c>
      <c r="F7" s="51">
        <f>VLOOKUP($C7,Points!$B$2:E$47,F$6+1,FALSE)</f>
        <v>0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1</v>
      </c>
      <c r="K7" s="51">
        <f>VLOOKUP($C7,Points!$B$2:J$47,K$6+1,FALSE)</f>
        <v>3</v>
      </c>
      <c r="L7" s="51">
        <f>VLOOKUP($C7,Points!$B$2:K$47,L$6+1,FALSE)</f>
        <v>4</v>
      </c>
      <c r="M7" s="51">
        <f>VLOOKUP($C7,Points!$B$2:L$47,M$6+1,FALSE)</f>
        <v>0</v>
      </c>
      <c r="N7" s="51">
        <f>VLOOKUP($C7,Points!$B$2:M$47,N$6+1,FALSE)</f>
        <v>2</v>
      </c>
      <c r="O7" s="12">
        <f>SUM(D7:N7)</f>
        <v>32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37</v>
      </c>
      <c r="D9" s="51">
        <f>VLOOKUP($C9,Points!$B$2:C$47,D$6+1,FALSE)</f>
        <v>2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3</v>
      </c>
      <c r="H9" s="51">
        <f>VLOOKUP($C9,Points!$B$2:G$47,H$6+1,FALSE)</f>
        <v>0</v>
      </c>
      <c r="I9" s="51">
        <f>VLOOKUP($C9,Points!$B$2:H$47,I$6+1,FALSE)</f>
        <v>3</v>
      </c>
      <c r="J9" s="51">
        <f>VLOOKUP($C9,Points!$B$2:I$47,J$6+1,FALSE)</f>
        <v>6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6</v>
      </c>
      <c r="O9" s="12">
        <f t="shared" si="0"/>
        <v>20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5</v>
      </c>
      <c r="D10" s="51">
        <f>VLOOKUP($C10,Points!$B$2:C$47,D$6+1,FALSE)</f>
        <v>6</v>
      </c>
      <c r="E10" s="51">
        <f>VLOOKUP($C10,Points!$B$2:D$47,E$6+1,FALSE)</f>
        <v>3</v>
      </c>
      <c r="F10" s="51">
        <f>VLOOKUP($C10,Points!$B$2:E$47,F$6+1,FALSE)</f>
        <v>6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4</v>
      </c>
      <c r="J10" s="51">
        <f>VLOOKUP($C10,Points!$B$2:I$47,J$6+1,FALSE)</f>
        <v>0</v>
      </c>
      <c r="K10" s="51">
        <f>VLOOKUP($C10,Points!$B$2:J$47,K$6+1,FALSE)</f>
        <v>4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26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56</v>
      </c>
      <c r="D11" s="51">
        <f>VLOOKUP($C11,Points!$B$2:C$47,D$6+1,FALSE)</f>
        <v>6</v>
      </c>
      <c r="E11" s="51">
        <f>VLOOKUP($C11,Points!$B$2:D$47,E$6+1,FALSE)</f>
        <v>0</v>
      </c>
      <c r="F11" s="51">
        <f>VLOOKUP($C11,Points!$B$2:E$47,F$6+1,FALSE)</f>
        <v>2</v>
      </c>
      <c r="G11" s="51">
        <f>VLOOKUP($C11,Points!$B$2:F$47,G$6+1,FALSE)</f>
        <v>1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12</v>
      </c>
      <c r="O11" s="12">
        <f t="shared" si="0"/>
        <v>21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0</v>
      </c>
      <c r="C12" s="9" t="s">
        <v>52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0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0</v>
      </c>
      <c r="O12" s="12">
        <f t="shared" si="0"/>
        <v>4</v>
      </c>
    </row>
    <row r="13" spans="1:15" x14ac:dyDescent="0.3">
      <c r="A13" s="23"/>
      <c r="B13" s="23"/>
      <c r="C13" s="52" t="s">
        <v>11</v>
      </c>
      <c r="D13" s="37">
        <f>SUM(D7:D12)</f>
        <v>23</v>
      </c>
      <c r="E13" s="37">
        <f t="shared" ref="E13:N13" si="1">SUM(E7:E12)</f>
        <v>8</v>
      </c>
      <c r="F13" s="37">
        <f t="shared" si="1"/>
        <v>11</v>
      </c>
      <c r="G13" s="37">
        <f t="shared" si="1"/>
        <v>13</v>
      </c>
      <c r="H13" s="37">
        <f t="shared" si="1"/>
        <v>12</v>
      </c>
      <c r="I13" s="37">
        <f t="shared" si="1"/>
        <v>23</v>
      </c>
      <c r="J13" s="37">
        <f t="shared" si="1"/>
        <v>13</v>
      </c>
      <c r="K13" s="37">
        <f t="shared" si="1"/>
        <v>13</v>
      </c>
      <c r="L13" s="37">
        <f t="shared" si="1"/>
        <v>9</v>
      </c>
      <c r="M13" s="37">
        <f t="shared" si="1"/>
        <v>4</v>
      </c>
      <c r="N13" s="37">
        <f t="shared" si="1"/>
        <v>20</v>
      </c>
      <c r="O13" s="14">
        <f>SUM(D13:I13)</f>
        <v>90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57</v>
      </c>
      <c r="D15" s="50">
        <f>VLOOKUP($C15,Points!$B$2:C$47,D$6+1,FALSE)</f>
        <v>2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3</v>
      </c>
      <c r="H15" s="53">
        <f>VLOOKUP($C15,Points!$B$2:G$47,H$6+1,FALSE)</f>
        <v>6</v>
      </c>
      <c r="I15" s="53">
        <f>VLOOKUP($C15,Points!$B$2:H$47,I$6+1,FALSE)</f>
        <v>2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6</v>
      </c>
      <c r="M15" s="53">
        <f>VLOOKUP($C15,Points!$B$2:L$47,M$6+1,FALSE)</f>
        <v>4</v>
      </c>
      <c r="N15" s="54">
        <f>VLOOKUP($C15,Points!$B$2:M$47,N$6+1,FALSE)</f>
        <v>4</v>
      </c>
      <c r="O15" s="86">
        <f>SUM(D15:N15)</f>
        <v>29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62</v>
      </c>
      <c r="D16" s="50">
        <f>VLOOKUP($C16,Points!$B$2:C$47,D$6+1,FALSE)</f>
        <v>3</v>
      </c>
      <c r="E16" s="53">
        <f>VLOOKUP($C16,Points!$B$2:D$47,E$6+1,FALSE)</f>
        <v>0</v>
      </c>
      <c r="F16" s="53">
        <f>VLOOKUP($C16,Points!$B$2:E$47,F$6+1,FALSE)</f>
        <v>3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2</v>
      </c>
      <c r="L16" s="53">
        <f>VLOOKUP($C16,Points!$B$2:K$47,L$6+1,FALSE)</f>
        <v>0</v>
      </c>
      <c r="M16" s="53">
        <f>VLOOKUP($C16,Points!$B$2:L$47,M$6+1,FALSE)</f>
        <v>1</v>
      </c>
      <c r="N16" s="54">
        <f>VLOOKUP($C16,Points!$B$2:M$47,N$6+1,FALSE)</f>
        <v>0</v>
      </c>
      <c r="O16" s="86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8</v>
      </c>
      <c r="O17" s="86">
        <f t="shared" si="2"/>
        <v>27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59</v>
      </c>
      <c r="D18" s="50">
        <f>VLOOKUP($C18,Points!$B$2:C$47,D$6+1,FALSE)</f>
        <v>5</v>
      </c>
      <c r="E18" s="53">
        <f>VLOOKUP($C18,Points!$B$2:D$47,E$6+1,FALSE)</f>
        <v>5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6</v>
      </c>
      <c r="I18" s="53">
        <f>VLOOKUP($C18,Points!$B$2:H$47,I$6+1,FALSE)</f>
        <v>5</v>
      </c>
      <c r="J18" s="53">
        <f>VLOOKUP($C18,Points!$B$2:I$47,J$6+1,FALSE)</f>
        <v>6</v>
      </c>
      <c r="K18" s="53">
        <f>VLOOKUP($C18,Points!$B$2:J$47,K$6+1,FALSE)</f>
        <v>6</v>
      </c>
      <c r="L18" s="53">
        <f>VLOOKUP($C18,Points!$B$2:K$47,L$6+1,FALSE)</f>
        <v>0</v>
      </c>
      <c r="M18" s="53">
        <f>VLOOKUP($C18,Points!$B$2:L$47,M$6+1,FALSE)</f>
        <v>6</v>
      </c>
      <c r="N18" s="54">
        <f>VLOOKUP($C18,Points!$B$2:M$47,N$6+1,FALSE)</f>
        <v>3</v>
      </c>
      <c r="O18" s="86">
        <f t="shared" si="2"/>
        <v>54</v>
      </c>
    </row>
    <row r="19" spans="1:18" ht="15" thickBot="1" x14ac:dyDescent="0.35">
      <c r="A19" s="23"/>
      <c r="B19" s="23"/>
      <c r="C19" s="80" t="s">
        <v>10</v>
      </c>
      <c r="D19" s="48">
        <f>SUM(D15:D18)</f>
        <v>16</v>
      </c>
      <c r="E19" s="48">
        <f t="shared" ref="E19:N19" si="3">SUM(E15:E18)</f>
        <v>5</v>
      </c>
      <c r="F19" s="48">
        <f t="shared" si="3"/>
        <v>9</v>
      </c>
      <c r="G19" s="48">
        <f t="shared" si="3"/>
        <v>20</v>
      </c>
      <c r="H19" s="48">
        <f t="shared" si="3"/>
        <v>18</v>
      </c>
      <c r="I19" s="48">
        <f t="shared" si="3"/>
        <v>13</v>
      </c>
      <c r="J19" s="48">
        <f t="shared" si="3"/>
        <v>15</v>
      </c>
      <c r="K19" s="48">
        <f t="shared" si="3"/>
        <v>12</v>
      </c>
      <c r="L19" s="48">
        <f t="shared" si="3"/>
        <v>6</v>
      </c>
      <c r="M19" s="48">
        <f t="shared" si="3"/>
        <v>12</v>
      </c>
      <c r="N19" s="12">
        <f t="shared" si="3"/>
        <v>15</v>
      </c>
      <c r="O19" s="86">
        <f t="shared" si="2"/>
        <v>141</v>
      </c>
    </row>
    <row r="20" spans="1:18" ht="15" thickBot="1" x14ac:dyDescent="0.35">
      <c r="A20" s="23"/>
      <c r="D20" s="84">
        <f t="shared" ref="D20:N20" si="4">D13+D19</f>
        <v>39</v>
      </c>
      <c r="E20" s="7">
        <f t="shared" si="4"/>
        <v>13</v>
      </c>
      <c r="F20" s="87">
        <f t="shared" si="4"/>
        <v>20</v>
      </c>
      <c r="G20" s="7">
        <f t="shared" si="4"/>
        <v>33</v>
      </c>
      <c r="H20" s="87">
        <f t="shared" si="4"/>
        <v>30</v>
      </c>
      <c r="I20" s="84">
        <f t="shared" si="4"/>
        <v>36</v>
      </c>
      <c r="J20" s="83">
        <f t="shared" si="4"/>
        <v>28</v>
      </c>
      <c r="K20" s="83">
        <f t="shared" si="4"/>
        <v>25</v>
      </c>
      <c r="L20" s="83">
        <f t="shared" si="4"/>
        <v>15</v>
      </c>
      <c r="M20" s="83">
        <f t="shared" si="4"/>
        <v>16</v>
      </c>
      <c r="N20" s="83">
        <f t="shared" si="4"/>
        <v>35</v>
      </c>
      <c r="O20" s="13">
        <f>SUM(D20:N20)</f>
        <v>290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11" priority="3" operator="lessThan">
      <formula>4</formula>
    </cfRule>
    <cfRule type="cellIs" dxfId="10" priority="4" operator="greaterThan">
      <formula>3</formula>
    </cfRule>
  </conditionalFormatting>
  <conditionalFormatting sqref="O3">
    <cfRule type="containsText" dxfId="9" priority="1" operator="containsText" text="WRONG">
      <formula>NOT(ISERROR(SEARCH("WRONG",O3)))</formula>
    </cfRule>
    <cfRule type="containsText" dxfId="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D19" sqref="D19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70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Toke Hougaard</v>
      </c>
      <c r="D3" s="144" t="s">
        <v>34</v>
      </c>
      <c r="E3" s="139"/>
      <c r="F3" s="47">
        <f>VLOOKUP(C2,Ranking!D6:H67,5,FALSE)</f>
        <v>40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88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87">
        <v>1</v>
      </c>
      <c r="E6" s="7">
        <v>2</v>
      </c>
      <c r="F6" s="87">
        <v>3</v>
      </c>
      <c r="G6" s="7">
        <v>4</v>
      </c>
      <c r="H6" s="7">
        <v>5</v>
      </c>
      <c r="I6" s="85">
        <v>6</v>
      </c>
      <c r="J6" s="85">
        <v>7</v>
      </c>
      <c r="K6" s="85">
        <v>8</v>
      </c>
      <c r="L6" s="85">
        <v>9</v>
      </c>
      <c r="M6" s="85">
        <v>10</v>
      </c>
      <c r="N6" s="8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46</v>
      </c>
      <c r="D7" s="51">
        <f>VLOOKUP($C7,Points!$B$2:C$47,D$6+1,FALSE)</f>
        <v>3</v>
      </c>
      <c r="E7" s="51">
        <f>VLOOKUP($C7,Points!$B$2:D$47,E$6+1,FALSE)</f>
        <v>5</v>
      </c>
      <c r="F7" s="51">
        <f>VLOOKUP($C7,Points!$B$2:E$47,F$6+1,FALSE)</f>
        <v>0</v>
      </c>
      <c r="G7" s="51">
        <f>VLOOKUP($C7,Points!$B$2:F$47,G$6+1,FALSE)</f>
        <v>2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1</v>
      </c>
      <c r="K7" s="51">
        <f>VLOOKUP($C7,Points!$B$2:J$47,K$6+1,FALSE)</f>
        <v>3</v>
      </c>
      <c r="L7" s="51">
        <f>VLOOKUP($C7,Points!$B$2:K$47,L$6+1,FALSE)</f>
        <v>4</v>
      </c>
      <c r="M7" s="51">
        <f>VLOOKUP($C7,Points!$B$2:L$47,M$6+1,FALSE)</f>
        <v>0</v>
      </c>
      <c r="N7" s="51">
        <f>VLOOKUP($C7,Points!$B$2:M$47,N$6+1,FALSE)</f>
        <v>2</v>
      </c>
      <c r="O7" s="12">
        <f>SUM(D7:N7)</f>
        <v>32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50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6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11</v>
      </c>
      <c r="O10" s="12">
        <f t="shared" si="0"/>
        <v>23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49</v>
      </c>
      <c r="D11" s="51">
        <f>VLOOKUP($C11,Points!$B$2:C$47,D$6+1,FALSE)</f>
        <v>4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0</v>
      </c>
      <c r="H11" s="51">
        <f>VLOOKUP($C11,Points!$B$2:G$47,H$6+1,FALSE)</f>
        <v>0</v>
      </c>
      <c r="I11" s="51">
        <f>VLOOKUP($C11,Points!$B$2:H$47,I$6+1,FALSE)</f>
        <v>0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4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53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5</v>
      </c>
      <c r="O12" s="12">
        <f t="shared" si="0"/>
        <v>16</v>
      </c>
    </row>
    <row r="13" spans="1:15" x14ac:dyDescent="0.3">
      <c r="A13" s="23"/>
      <c r="B13" s="23"/>
      <c r="C13" s="52" t="s">
        <v>11</v>
      </c>
      <c r="D13" s="37">
        <f>SUM(D7:D12)</f>
        <v>16</v>
      </c>
      <c r="E13" s="37">
        <f t="shared" ref="E13:N13" si="1">SUM(E7:E12)</f>
        <v>9</v>
      </c>
      <c r="F13" s="37">
        <f t="shared" si="1"/>
        <v>9</v>
      </c>
      <c r="G13" s="37">
        <f t="shared" si="1"/>
        <v>15</v>
      </c>
      <c r="H13" s="37">
        <f t="shared" si="1"/>
        <v>18</v>
      </c>
      <c r="I13" s="37">
        <f t="shared" si="1"/>
        <v>28</v>
      </c>
      <c r="J13" s="37">
        <f t="shared" si="1"/>
        <v>19</v>
      </c>
      <c r="K13" s="37">
        <f t="shared" si="1"/>
        <v>19</v>
      </c>
      <c r="L13" s="37">
        <f t="shared" si="1"/>
        <v>11</v>
      </c>
      <c r="M13" s="37">
        <f t="shared" si="1"/>
        <v>7</v>
      </c>
      <c r="N13" s="37">
        <f t="shared" si="1"/>
        <v>22</v>
      </c>
      <c r="O13" s="14">
        <f>SUM(D13:I13)</f>
        <v>95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63</v>
      </c>
      <c r="D15" s="50">
        <f>VLOOKUP($C15,Points!$B$2:C$47,D$6+1,FALSE)</f>
        <v>4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0</v>
      </c>
      <c r="H15" s="53">
        <f>VLOOKUP($C15,Points!$B$2:G$47,H$6+1,FALSE)</f>
        <v>1</v>
      </c>
      <c r="I15" s="53">
        <f>VLOOKUP($C15,Points!$B$2:H$47,I$6+1,FALSE)</f>
        <v>0</v>
      </c>
      <c r="J15" s="53">
        <f>VLOOKUP($C15,Points!$B$2:I$47,J$6+1,FALSE)</f>
        <v>0</v>
      </c>
      <c r="K15" s="53">
        <f>VLOOKUP($C15,Points!$B$2:J$47,K$6+1,FALSE)</f>
        <v>2</v>
      </c>
      <c r="L15" s="53">
        <f>VLOOKUP($C15,Points!$B$2:K$47,L$6+1,FALSE)</f>
        <v>1</v>
      </c>
      <c r="M15" s="53">
        <f>VLOOKUP($C15,Points!$B$2:L$47,M$6+1,FALSE)</f>
        <v>2</v>
      </c>
      <c r="N15" s="54">
        <f>VLOOKUP($C15,Points!$B$2:M$47,N$6+1,FALSE)</f>
        <v>6</v>
      </c>
      <c r="O15" s="86">
        <f>SUM(D15:N15)</f>
        <v>16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59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6</v>
      </c>
      <c r="N16" s="54">
        <f>VLOOKUP($C16,Points!$B$2:M$47,N$6+1,FALSE)</f>
        <v>3</v>
      </c>
      <c r="O16" s="86">
        <f t="shared" ref="O16:O19" si="2">SUM(D16:N16)</f>
        <v>54</v>
      </c>
    </row>
    <row r="17" spans="1:18" x14ac:dyDescent="0.3">
      <c r="A17" s="23">
        <f>VLOOKUP(C17,Points!$O$4:$S$40,4,Points!$S$4:$S$40)</f>
        <v>1</v>
      </c>
      <c r="B17" s="23">
        <f>VLOOKUP(C17,Points!$O$4:$S$40,5,Points!$S$4:$S$40)</f>
        <v>0</v>
      </c>
      <c r="C17" s="82" t="s">
        <v>61</v>
      </c>
      <c r="D17" s="50">
        <f>VLOOKUP($C17,Points!$B$2:C$47,D$6+1,FALSE)</f>
        <v>5</v>
      </c>
      <c r="E17" s="53">
        <f>VLOOKUP($C17,Points!$B$2:D$47,E$6+1,FALSE)</f>
        <v>5</v>
      </c>
      <c r="F17" s="53">
        <f>VLOOKUP($C17,Points!$B$2:E$47,F$6+1,FALSE)</f>
        <v>5</v>
      </c>
      <c r="G17" s="53">
        <f>VLOOKUP($C17,Points!$B$2:F$47,G$6+1,FALSE)</f>
        <v>0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6</v>
      </c>
      <c r="K17" s="53">
        <f>VLOOKUP($C17,Points!$B$2:J$47,K$6+1,FALSE)</f>
        <v>5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0</v>
      </c>
      <c r="O17" s="86">
        <f t="shared" si="2"/>
        <v>26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0</v>
      </c>
      <c r="C18" s="82" t="s">
        <v>65</v>
      </c>
      <c r="D18" s="50">
        <f>VLOOKUP($C18,Points!$B$2:C$47,D$6+1,FALSE)</f>
        <v>0</v>
      </c>
      <c r="E18" s="53">
        <f>VLOOKUP($C18,Points!$B$2:D$47,E$6+1,FALSE)</f>
        <v>2</v>
      </c>
      <c r="F18" s="53">
        <f>VLOOKUP($C18,Points!$B$2:E$47,F$6+1,FALSE)</f>
        <v>0</v>
      </c>
      <c r="G18" s="53">
        <f>VLOOKUP($C18,Points!$B$2:F$47,G$6+1,FALSE)</f>
        <v>6</v>
      </c>
      <c r="H18" s="53">
        <f>VLOOKUP($C18,Points!$B$2:G$47,H$6+1,FALSE)</f>
        <v>4</v>
      </c>
      <c r="I18" s="53">
        <f>VLOOKUP($C18,Points!$B$2:H$47,I$6+1,FALSE)</f>
        <v>5</v>
      </c>
      <c r="J18" s="53">
        <f>VLOOKUP($C18,Points!$B$2:I$47,J$6+1,FALSE)</f>
        <v>0</v>
      </c>
      <c r="K18" s="53">
        <f>VLOOKUP($C18,Points!$B$2:J$47,K$6+1,FALSE)</f>
        <v>5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4</v>
      </c>
      <c r="O18" s="86">
        <f t="shared" si="2"/>
        <v>26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12</v>
      </c>
      <c r="F19" s="48">
        <f t="shared" si="3"/>
        <v>11</v>
      </c>
      <c r="G19" s="48">
        <f t="shared" si="3"/>
        <v>12</v>
      </c>
      <c r="H19" s="48">
        <f t="shared" si="3"/>
        <v>11</v>
      </c>
      <c r="I19" s="48">
        <f t="shared" si="3"/>
        <v>10</v>
      </c>
      <c r="J19" s="48">
        <f t="shared" si="3"/>
        <v>12</v>
      </c>
      <c r="K19" s="48">
        <f t="shared" si="3"/>
        <v>18</v>
      </c>
      <c r="L19" s="48">
        <f t="shared" si="3"/>
        <v>1</v>
      </c>
      <c r="M19" s="48">
        <f t="shared" si="3"/>
        <v>8</v>
      </c>
      <c r="N19" s="12">
        <f t="shared" si="3"/>
        <v>13</v>
      </c>
      <c r="O19" s="86">
        <f t="shared" si="2"/>
        <v>122</v>
      </c>
    </row>
    <row r="20" spans="1:18" ht="15" thickBot="1" x14ac:dyDescent="0.35">
      <c r="A20" s="23"/>
      <c r="D20" s="84">
        <f t="shared" ref="D20:N20" si="4">D13+D19</f>
        <v>30</v>
      </c>
      <c r="E20" s="7">
        <f t="shared" si="4"/>
        <v>21</v>
      </c>
      <c r="F20" s="87">
        <f t="shared" si="4"/>
        <v>20</v>
      </c>
      <c r="G20" s="7">
        <f t="shared" si="4"/>
        <v>27</v>
      </c>
      <c r="H20" s="87">
        <f t="shared" si="4"/>
        <v>29</v>
      </c>
      <c r="I20" s="84">
        <f t="shared" si="4"/>
        <v>38</v>
      </c>
      <c r="J20" s="83">
        <f t="shared" si="4"/>
        <v>31</v>
      </c>
      <c r="K20" s="83">
        <f t="shared" si="4"/>
        <v>37</v>
      </c>
      <c r="L20" s="83">
        <f t="shared" si="4"/>
        <v>12</v>
      </c>
      <c r="M20" s="83">
        <f t="shared" si="4"/>
        <v>15</v>
      </c>
      <c r="N20" s="83">
        <f t="shared" si="4"/>
        <v>35</v>
      </c>
      <c r="O20" s="13">
        <f>SUM(D20:N20)</f>
        <v>295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7" priority="3" operator="lessThan">
      <formula>4</formula>
    </cfRule>
    <cfRule type="cellIs" dxfId="6" priority="4" operator="greaterThan">
      <formula>3</formula>
    </cfRule>
  </conditionalFormatting>
  <conditionalFormatting sqref="O3">
    <cfRule type="containsText" dxfId="5" priority="1" operator="containsText" text="WRONG">
      <formula>NOT(ISERROR(SEARCH("WRONG",O3)))</formula>
    </cfRule>
    <cfRule type="containsText" dxfId="4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2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">
        <v>80</v>
      </c>
      <c r="D3" s="144" t="s">
        <v>34</v>
      </c>
      <c r="E3" s="139"/>
      <c r="F3" s="47">
        <f>VLOOKUP(C2,Ranking!D6:H67,5,FALSE)</f>
        <v>1</v>
      </c>
      <c r="G3" s="1"/>
      <c r="I3" s="42" t="s">
        <v>67</v>
      </c>
      <c r="J3" s="42"/>
      <c r="K3" s="42">
        <f>SUM(B7:B18)</f>
        <v>4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46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44">
        <v>1</v>
      </c>
      <c r="E6" s="7">
        <v>2</v>
      </c>
      <c r="F6" s="44">
        <v>3</v>
      </c>
      <c r="G6" s="7">
        <v>4</v>
      </c>
      <c r="H6" s="7">
        <v>5</v>
      </c>
      <c r="I6" s="45">
        <v>6</v>
      </c>
      <c r="J6" s="45">
        <v>7</v>
      </c>
      <c r="K6" s="45">
        <v>8</v>
      </c>
      <c r="L6" s="45">
        <v>9</v>
      </c>
      <c r="M6" s="45">
        <v>10</v>
      </c>
      <c r="N6" s="45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2</v>
      </c>
      <c r="D7" s="51">
        <f>VLOOKUP($C7,Points!$B$2:C$47,D$6+1,FALSE)</f>
        <v>3</v>
      </c>
      <c r="E7" s="51">
        <f>VLOOKUP($C7,Points!$B$2:D$47,E$6+1,FALSE)</f>
        <v>0</v>
      </c>
      <c r="F7" s="51">
        <f>VLOOKUP($C7,Points!$B$2:E$47,F$6+1,FALSE)</f>
        <v>5</v>
      </c>
      <c r="G7" s="51">
        <f>VLOOKUP($C7,Points!$B$2:F$47,G$6+1,FALSE)</f>
        <v>4</v>
      </c>
      <c r="H7" s="51">
        <f>VLOOKUP($C7,Points!$B$2:G$47,H$6+1,FALSE)</f>
        <v>5</v>
      </c>
      <c r="I7" s="51">
        <f>VLOOKUP($C7,Points!$B$2:H$47,I$6+1,FALSE)</f>
        <v>3</v>
      </c>
      <c r="J7" s="51">
        <f>VLOOKUP($C7,Points!$B$2:I$47,J$6+1,FALSE)</f>
        <v>6</v>
      </c>
      <c r="K7" s="51">
        <f>VLOOKUP($C7,Points!$B$2:J$47,K$6+1,FALSE)</f>
        <v>4</v>
      </c>
      <c r="L7" s="51">
        <f>VLOOKUP($C7,Points!$B$2:K$47,L$6+1,FALSE)</f>
        <v>4</v>
      </c>
      <c r="M7" s="51">
        <f>VLOOKUP($C7,Points!$B$2:L$47,M$6+1,FALSE)</f>
        <v>3</v>
      </c>
      <c r="N7" s="51">
        <f>VLOOKUP($C7,Points!$B$2:M$47,N$6+1,FALSE)</f>
        <v>4</v>
      </c>
      <c r="O7" s="12">
        <f>SUM(D7:N7)</f>
        <v>41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44</v>
      </c>
      <c r="D8" s="51">
        <f>VLOOKUP($C8,Points!$B$2:C$47,D$6+1,FALSE)</f>
        <v>6</v>
      </c>
      <c r="E8" s="51">
        <f>VLOOKUP($C8,Points!$B$2:D$47,E$6+1,FALSE)</f>
        <v>0</v>
      </c>
      <c r="F8" s="51">
        <f>VLOOKUP($C8,Points!$B$2:E$47,F$6+1,FALSE)</f>
        <v>3</v>
      </c>
      <c r="G8" s="51">
        <f>VLOOKUP($C8,Points!$B$2:F$47,G$6+1,FALSE)</f>
        <v>4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0</v>
      </c>
      <c r="O8" s="12">
        <f t="shared" ref="O8:O12" si="0">SUM(D8:N8)</f>
        <v>46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1</v>
      </c>
      <c r="C9" s="8" t="s">
        <v>35</v>
      </c>
      <c r="D9" s="51">
        <f>VLOOKUP($C9,Points!$B$2:C$47,D$6+1,FALSE)</f>
        <v>3</v>
      </c>
      <c r="E9" s="51">
        <f>VLOOKUP($C9,Points!$B$2:D$47,E$6+1,FALSE)</f>
        <v>4</v>
      </c>
      <c r="F9" s="51">
        <f>VLOOKUP($C9,Points!$B$2:E$47,F$6+1,FALSE)</f>
        <v>6</v>
      </c>
      <c r="G9" s="51">
        <f>VLOOKUP($C9,Points!$B$2:F$47,G$6+1,FALSE)</f>
        <v>6</v>
      </c>
      <c r="H9" s="51">
        <f>VLOOKUP($C9,Points!$B$2:G$47,H$6+1,FALSE)</f>
        <v>6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6</v>
      </c>
      <c r="L9" s="51">
        <f>VLOOKUP($C9,Points!$B$2:K$47,L$6+1,FALSE)</f>
        <v>2</v>
      </c>
      <c r="M9" s="51">
        <f>VLOOKUP($C9,Points!$B$2:L$47,M$6+1,FALSE)</f>
        <v>3</v>
      </c>
      <c r="N9" s="51">
        <f>VLOOKUP($C9,Points!$B$2:M$47,N$6+1,FALSE)</f>
        <v>4</v>
      </c>
      <c r="O9" s="12">
        <f t="shared" si="0"/>
        <v>52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37</v>
      </c>
      <c r="D10" s="51">
        <f>VLOOKUP($C10,Points!$B$2:C$47,D$6+1,FALSE)</f>
        <v>2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3</v>
      </c>
      <c r="H10" s="51">
        <f>VLOOKUP($C10,Points!$B$2:G$47,H$6+1,FALSE)</f>
        <v>0</v>
      </c>
      <c r="I10" s="51">
        <f>VLOOKUP($C10,Points!$B$2:H$47,I$6+1,FALSE)</f>
        <v>3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6</v>
      </c>
      <c r="O10" s="12">
        <f t="shared" si="0"/>
        <v>20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0</v>
      </c>
      <c r="C11" s="8" t="s">
        <v>5</v>
      </c>
      <c r="D11" s="51">
        <f>VLOOKUP($C11,Points!$B$2:C$47,D$6+1,FALSE)</f>
        <v>6</v>
      </c>
      <c r="E11" s="51">
        <f>VLOOKUP($C11,Points!$B$2:D$47,E$6+1,FALSE)</f>
        <v>3</v>
      </c>
      <c r="F11" s="51">
        <f>VLOOKUP($C11,Points!$B$2:E$47,F$6+1,FALSE)</f>
        <v>6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0</v>
      </c>
      <c r="O11" s="12">
        <f t="shared" si="0"/>
        <v>26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53</v>
      </c>
      <c r="D12" s="51">
        <f>VLOOKUP($C12,Points!$B$2:C$47,D$6+1,FALSE)</f>
        <v>0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4</v>
      </c>
      <c r="J12" s="51">
        <f>VLOOKUP($C12,Points!$B$2:I$47,J$6+1,FALSE)</f>
        <v>0</v>
      </c>
      <c r="K12" s="51">
        <f>VLOOKUP($C12,Points!$B$2:J$47,K$6+1,FALSE)</f>
        <v>4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5</v>
      </c>
      <c r="O12" s="12">
        <f t="shared" si="0"/>
        <v>16</v>
      </c>
    </row>
    <row r="13" spans="1:15" x14ac:dyDescent="0.3">
      <c r="A13" s="23"/>
      <c r="B13" s="23"/>
      <c r="C13" s="52" t="s">
        <v>11</v>
      </c>
      <c r="D13" s="37">
        <f>SUM(D7:D12)</f>
        <v>20</v>
      </c>
      <c r="E13" s="37">
        <f t="shared" ref="E13:N13" si="1">SUM(E7:E12)</f>
        <v>7</v>
      </c>
      <c r="F13" s="37">
        <f t="shared" si="1"/>
        <v>20</v>
      </c>
      <c r="G13" s="37">
        <f t="shared" si="1"/>
        <v>23</v>
      </c>
      <c r="H13" s="37">
        <f t="shared" si="1"/>
        <v>17</v>
      </c>
      <c r="I13" s="37">
        <f t="shared" si="1"/>
        <v>26</v>
      </c>
      <c r="J13" s="37">
        <f t="shared" si="1"/>
        <v>24</v>
      </c>
      <c r="K13" s="37">
        <f t="shared" si="1"/>
        <v>24</v>
      </c>
      <c r="L13" s="37">
        <f t="shared" si="1"/>
        <v>11</v>
      </c>
      <c r="M13" s="37">
        <f t="shared" si="1"/>
        <v>10</v>
      </c>
      <c r="N13" s="37">
        <f t="shared" si="1"/>
        <v>19</v>
      </c>
      <c r="O13" s="14">
        <f>SUM(D13:I13)</f>
        <v>113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0</v>
      </c>
      <c r="C15" s="81" t="s">
        <v>0</v>
      </c>
      <c r="D15" s="50">
        <f>VLOOKUP($C15,Points!$B$2:C$47,D$6+1,FALSE)</f>
        <v>0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0</v>
      </c>
      <c r="H15" s="53">
        <f>VLOOKUP($C15,Points!$B$2:G$47,H$6+1,FALSE)</f>
        <v>0</v>
      </c>
      <c r="I15" s="53">
        <f>VLOOKUP($C15,Points!$B$2:H$47,I$6+1,FALSE)</f>
        <v>11</v>
      </c>
      <c r="J15" s="53">
        <f>VLOOKUP($C15,Points!$B$2:I$47,J$6+1,FALSE)</f>
        <v>5</v>
      </c>
      <c r="K15" s="53">
        <f>VLOOKUP($C15,Points!$B$2:J$47,K$6+1,FALSE)</f>
        <v>0</v>
      </c>
      <c r="L15" s="53">
        <f>VLOOKUP($C15,Points!$B$2:K$47,L$6+1,FALSE)</f>
        <v>1</v>
      </c>
      <c r="M15" s="53">
        <f>VLOOKUP($C15,Points!$B$2:L$47,M$6+1,FALSE)</f>
        <v>4</v>
      </c>
      <c r="N15" s="54">
        <f>VLOOKUP($C15,Points!$B$2:M$47,N$6+1,FALSE)</f>
        <v>2</v>
      </c>
      <c r="O15" s="49">
        <f>SUM(D15:N15)</f>
        <v>26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59</v>
      </c>
      <c r="D16" s="50">
        <f>VLOOKUP($C16,Points!$B$2:C$47,D$6+1,FALSE)</f>
        <v>5</v>
      </c>
      <c r="E16" s="53">
        <f>VLOOKUP($C16,Points!$B$2:D$47,E$6+1,FALSE)</f>
        <v>5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6</v>
      </c>
      <c r="I16" s="53">
        <f>VLOOKUP($C16,Points!$B$2:H$47,I$6+1,FALSE)</f>
        <v>5</v>
      </c>
      <c r="J16" s="53">
        <f>VLOOKUP($C16,Points!$B$2:I$47,J$6+1,FALSE)</f>
        <v>6</v>
      </c>
      <c r="K16" s="53">
        <f>VLOOKUP($C16,Points!$B$2:J$47,K$6+1,FALSE)</f>
        <v>6</v>
      </c>
      <c r="L16" s="53">
        <f>VLOOKUP($C16,Points!$B$2:K$47,L$6+1,FALSE)</f>
        <v>0</v>
      </c>
      <c r="M16" s="53">
        <f>VLOOKUP($C16,Points!$B$2:L$47,M$6+1,FALSE)</f>
        <v>6</v>
      </c>
      <c r="N16" s="54">
        <f>VLOOKUP($C16,Points!$B$2:M$47,N$6+1,FALSE)</f>
        <v>3</v>
      </c>
      <c r="O16" s="65">
        <f t="shared" ref="O16:O19" si="2">SUM(D16:N16)</f>
        <v>54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0</v>
      </c>
      <c r="C17" s="82" t="s">
        <v>65</v>
      </c>
      <c r="D17" s="50">
        <f>VLOOKUP($C17,Points!$B$2:C$47,D$6+1,FALSE)</f>
        <v>0</v>
      </c>
      <c r="E17" s="53">
        <f>VLOOKUP($C17,Points!$B$2:D$47,E$6+1,FALSE)</f>
        <v>2</v>
      </c>
      <c r="F17" s="53">
        <f>VLOOKUP($C17,Points!$B$2:E$47,F$6+1,FALSE)</f>
        <v>0</v>
      </c>
      <c r="G17" s="53">
        <f>VLOOKUP($C17,Points!$B$2:F$47,G$6+1,FALSE)</f>
        <v>6</v>
      </c>
      <c r="H17" s="53">
        <f>VLOOKUP($C17,Points!$B$2:G$47,H$6+1,FALSE)</f>
        <v>4</v>
      </c>
      <c r="I17" s="53">
        <f>VLOOKUP($C17,Points!$B$2:H$47,I$6+1,FALSE)</f>
        <v>5</v>
      </c>
      <c r="J17" s="53">
        <f>VLOOKUP($C17,Points!$B$2:I$47,J$6+1,FALSE)</f>
        <v>0</v>
      </c>
      <c r="K17" s="53">
        <f>VLOOKUP($C17,Points!$B$2:J$47,K$6+1,FALSE)</f>
        <v>5</v>
      </c>
      <c r="L17" s="53">
        <f>VLOOKUP($C17,Points!$B$2:K$47,L$6+1,FALSE)</f>
        <v>0</v>
      </c>
      <c r="M17" s="53">
        <f>VLOOKUP($C17,Points!$B$2:L$47,M$6+1,FALSE)</f>
        <v>0</v>
      </c>
      <c r="N17" s="54">
        <f>VLOOKUP($C17,Points!$B$2:M$47,N$6+1,FALSE)</f>
        <v>4</v>
      </c>
      <c r="O17" s="65">
        <f t="shared" si="2"/>
        <v>26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1</v>
      </c>
      <c r="C18" s="82" t="s">
        <v>58</v>
      </c>
      <c r="D18" s="50">
        <f>VLOOKUP($C18,Points!$B$2:C$47,D$6+1,FALSE)</f>
        <v>1</v>
      </c>
      <c r="E18" s="53">
        <f>VLOOKUP($C18,Points!$B$2:D$47,E$6+1,FALSE)</f>
        <v>6</v>
      </c>
      <c r="F18" s="53">
        <f>VLOOKUP($C18,Points!$B$2:E$47,F$6+1,FALSE)</f>
        <v>6</v>
      </c>
      <c r="G18" s="53">
        <f>VLOOKUP($C18,Points!$B$2:F$47,G$6+1,FALSE)</f>
        <v>6</v>
      </c>
      <c r="H18" s="53">
        <f>VLOOKUP($C18,Points!$B$2:G$47,H$6+1,FALSE)</f>
        <v>5</v>
      </c>
      <c r="I18" s="53">
        <f>VLOOKUP($C18,Points!$B$2:H$47,I$6+1,FALSE)</f>
        <v>6</v>
      </c>
      <c r="J18" s="53">
        <f>VLOOKUP($C18,Points!$B$2:I$47,J$6+1,FALSE)</f>
        <v>4</v>
      </c>
      <c r="K18" s="53">
        <f>VLOOKUP($C18,Points!$B$2:J$47,K$6+1,FALSE)</f>
        <v>0</v>
      </c>
      <c r="L18" s="53">
        <f>VLOOKUP($C18,Points!$B$2:K$47,L$6+1,FALSE)</f>
        <v>0</v>
      </c>
      <c r="M18" s="53">
        <f>VLOOKUP($C18,Points!$B$2:L$47,M$6+1,FALSE)</f>
        <v>0</v>
      </c>
      <c r="N18" s="54">
        <f>VLOOKUP($C18,Points!$B$2:M$47,N$6+1,FALSE)</f>
        <v>6</v>
      </c>
      <c r="O18" s="65">
        <f t="shared" si="2"/>
        <v>40</v>
      </c>
    </row>
    <row r="19" spans="1:18" ht="15" thickBot="1" x14ac:dyDescent="0.35">
      <c r="A19" s="23"/>
      <c r="B19" s="23"/>
      <c r="C19" s="80" t="s">
        <v>10</v>
      </c>
      <c r="D19" s="48">
        <f>SUM(D15:D18)</f>
        <v>6</v>
      </c>
      <c r="E19" s="48">
        <f t="shared" ref="E19:N19" si="3">SUM(E15:E18)</f>
        <v>13</v>
      </c>
      <c r="F19" s="48">
        <f t="shared" si="3"/>
        <v>15</v>
      </c>
      <c r="G19" s="48">
        <f t="shared" si="3"/>
        <v>18</v>
      </c>
      <c r="H19" s="48">
        <f t="shared" si="3"/>
        <v>15</v>
      </c>
      <c r="I19" s="48">
        <f t="shared" si="3"/>
        <v>27</v>
      </c>
      <c r="J19" s="48">
        <f t="shared" si="3"/>
        <v>15</v>
      </c>
      <c r="K19" s="48">
        <f t="shared" si="3"/>
        <v>11</v>
      </c>
      <c r="L19" s="48">
        <f t="shared" si="3"/>
        <v>1</v>
      </c>
      <c r="M19" s="48">
        <f t="shared" si="3"/>
        <v>10</v>
      </c>
      <c r="N19" s="12">
        <f t="shared" si="3"/>
        <v>15</v>
      </c>
      <c r="O19" s="65">
        <f t="shared" si="2"/>
        <v>146</v>
      </c>
    </row>
    <row r="20" spans="1:18" ht="15" thickBot="1" x14ac:dyDescent="0.35">
      <c r="A20" s="23"/>
      <c r="D20" s="43">
        <f t="shared" ref="D20:N20" si="4">D13+D19</f>
        <v>26</v>
      </c>
      <c r="E20" s="7">
        <f t="shared" si="4"/>
        <v>20</v>
      </c>
      <c r="F20" s="44">
        <f t="shared" si="4"/>
        <v>35</v>
      </c>
      <c r="G20" s="7">
        <f t="shared" si="4"/>
        <v>41</v>
      </c>
      <c r="H20" s="44">
        <f t="shared" si="4"/>
        <v>32</v>
      </c>
      <c r="I20" s="43">
        <f t="shared" si="4"/>
        <v>53</v>
      </c>
      <c r="J20" s="55">
        <f t="shared" si="4"/>
        <v>39</v>
      </c>
      <c r="K20" s="55">
        <f t="shared" si="4"/>
        <v>35</v>
      </c>
      <c r="L20" s="55">
        <f t="shared" si="4"/>
        <v>12</v>
      </c>
      <c r="M20" s="55">
        <f t="shared" si="4"/>
        <v>20</v>
      </c>
      <c r="N20" s="55">
        <f t="shared" si="4"/>
        <v>34</v>
      </c>
      <c r="O20" s="13">
        <f>SUM(D20:N20)</f>
        <v>347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3" priority="3" operator="lessThan">
      <formula>4</formula>
    </cfRule>
    <cfRule type="cellIs" dxfId="2" priority="4" operator="greaterThan">
      <formula>3</formula>
    </cfRule>
  </conditionalFormatting>
  <conditionalFormatting sqref="O3">
    <cfRule type="containsText" dxfId="1" priority="1" operator="containsText" text="WRONG">
      <formula>NOT(ISERROR(SEARCH("WRONG",O3)))</formula>
    </cfRule>
    <cfRule type="containsText" dxfId="0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F4" sqref="F4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107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Lotte Spanggaard</v>
      </c>
      <c r="D3" s="144" t="s">
        <v>34</v>
      </c>
      <c r="E3" s="139"/>
      <c r="F3" s="47">
        <f>VLOOKUP(C2,Ranking!D6:H67,5,FALSE)</f>
        <v>36</v>
      </c>
      <c r="G3" s="1"/>
      <c r="I3" s="42" t="s">
        <v>67</v>
      </c>
      <c r="J3" s="42"/>
      <c r="K3" s="42">
        <f>SUM(B7:B18)</f>
        <v>7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13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11">
        <v>1</v>
      </c>
      <c r="E6" s="7">
        <v>2</v>
      </c>
      <c r="F6" s="111">
        <v>3</v>
      </c>
      <c r="G6" s="7">
        <v>4</v>
      </c>
      <c r="H6" s="7">
        <v>5</v>
      </c>
      <c r="I6" s="109">
        <v>6</v>
      </c>
      <c r="J6" s="109">
        <v>7</v>
      </c>
      <c r="K6" s="109">
        <v>8</v>
      </c>
      <c r="L6" s="109">
        <v>9</v>
      </c>
      <c r="M6" s="109">
        <v>10</v>
      </c>
      <c r="N6" s="109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0</v>
      </c>
      <c r="C7" s="79" t="s">
        <v>41</v>
      </c>
      <c r="D7" s="51">
        <f>VLOOKUP($C7,Points!$B$2:C$47,D$6+1,FALSE)</f>
        <v>2</v>
      </c>
      <c r="E7" s="51">
        <f>VLOOKUP($C7,Points!$B$2:D$47,E$6+1,FALSE)</f>
        <v>3</v>
      </c>
      <c r="F7" s="51">
        <f>VLOOKUP($C7,Points!$B$2:E$47,F$6+1,FALSE)</f>
        <v>5</v>
      </c>
      <c r="G7" s="51">
        <f>VLOOKUP($C7,Points!$B$2:F$47,G$6+1,FALSE)</f>
        <v>0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3</v>
      </c>
      <c r="K7" s="51">
        <f>VLOOKUP($C7,Points!$B$2:J$47,K$6+1,FALSE)</f>
        <v>6</v>
      </c>
      <c r="L7" s="51">
        <f>VLOOKUP($C7,Points!$B$2:K$47,L$6+1,FALSE)</f>
        <v>5</v>
      </c>
      <c r="M7" s="51">
        <f>VLOOKUP($C7,Points!$B$2:L$47,M$6+1,FALSE)</f>
        <v>4</v>
      </c>
      <c r="N7" s="51">
        <f>VLOOKUP($C7,Points!$B$2:M$47,N$6+1,FALSE)</f>
        <v>3</v>
      </c>
      <c r="O7" s="12">
        <f>SUM(D7:N7)</f>
        <v>43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1</v>
      </c>
      <c r="C8" s="8" t="s">
        <v>35</v>
      </c>
      <c r="D8" s="51">
        <f>VLOOKUP($C8,Points!$B$2:C$47,D$6+1,FALSE)</f>
        <v>3</v>
      </c>
      <c r="E8" s="51">
        <f>VLOOKUP($C8,Points!$B$2:D$47,E$6+1,FALSE)</f>
        <v>4</v>
      </c>
      <c r="F8" s="51">
        <f>VLOOKUP($C8,Points!$B$2:E$47,F$6+1,FALSE)</f>
        <v>6</v>
      </c>
      <c r="G8" s="51">
        <f>VLOOKUP($C8,Points!$B$2:F$47,G$6+1,FALSE)</f>
        <v>6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6</v>
      </c>
      <c r="K8" s="51">
        <f>VLOOKUP($C8,Points!$B$2:J$47,K$6+1,FALSE)</f>
        <v>6</v>
      </c>
      <c r="L8" s="51">
        <f>VLOOKUP($C8,Points!$B$2:K$47,L$6+1,FALSE)</f>
        <v>2</v>
      </c>
      <c r="M8" s="51">
        <f>VLOOKUP($C8,Points!$B$2:L$47,M$6+1,FALSE)</f>
        <v>3</v>
      </c>
      <c r="N8" s="51">
        <f>VLOOKUP($C8,Points!$B$2:M$47,N$6+1,FALSE)</f>
        <v>4</v>
      </c>
      <c r="O8" s="12">
        <f t="shared" ref="O8:O12" si="0">SUM(D8:N8)</f>
        <v>52</v>
      </c>
    </row>
    <row r="9" spans="1:15" x14ac:dyDescent="0.3">
      <c r="A9" s="23">
        <f>VLOOKUP(C9,Points!$O$4:$S$40,4,Points!$S$4:$S$40)</f>
        <v>2</v>
      </c>
      <c r="B9" s="23">
        <f>VLOOKUP(C9,Points!$O$4:$S$40,5,Points!$S$4:$S$40)</f>
        <v>1</v>
      </c>
      <c r="C9" s="8" t="s">
        <v>47</v>
      </c>
      <c r="D9" s="51">
        <f>VLOOKUP($C9,Points!$B$2:C$47,D$6+1,FALSE)</f>
        <v>0</v>
      </c>
      <c r="E9" s="51">
        <f>VLOOKUP($C9,Points!$B$2:D$47,E$6+1,FALSE)</f>
        <v>0</v>
      </c>
      <c r="F9" s="51">
        <f>VLOOKUP($C9,Points!$B$2:E$47,F$6+1,FALSE)</f>
        <v>0</v>
      </c>
      <c r="G9" s="51">
        <f>VLOOKUP($C9,Points!$B$2:F$47,G$6+1,FALSE)</f>
        <v>5</v>
      </c>
      <c r="H9" s="51">
        <f>VLOOKUP($C9,Points!$B$2:G$47,H$6+1,FALSE)</f>
        <v>0</v>
      </c>
      <c r="I9" s="51">
        <f>VLOOKUP($C9,Points!$B$2:H$47,I$6+1,FALSE)</f>
        <v>0</v>
      </c>
      <c r="J9" s="51">
        <f>VLOOKUP($C9,Points!$B$2:I$47,J$6+1,FALSE)</f>
        <v>6</v>
      </c>
      <c r="K9" s="51">
        <f>VLOOKUP($C9,Points!$B$2:J$47,K$6+1,FALSE)</f>
        <v>0</v>
      </c>
      <c r="L9" s="51">
        <f>VLOOKUP($C9,Points!$B$2:K$47,L$6+1,FALSE)</f>
        <v>0</v>
      </c>
      <c r="M9" s="51">
        <f>VLOOKUP($C9,Points!$B$2:L$47,M$6+1,FALSE)</f>
        <v>0</v>
      </c>
      <c r="N9" s="51">
        <f>VLOOKUP($C9,Points!$B$2:M$47,N$6+1,FALSE)</f>
        <v>6</v>
      </c>
      <c r="O9" s="12">
        <f t="shared" si="0"/>
        <v>17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1</v>
      </c>
      <c r="C10" s="8" t="s">
        <v>50</v>
      </c>
      <c r="D10" s="51">
        <f>VLOOKUP($C10,Points!$B$2:C$47,D$6+1,FALSE)</f>
        <v>0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6</v>
      </c>
      <c r="J10" s="51">
        <f>VLOOKUP($C10,Points!$B$2:I$47,J$6+1,FALSE)</f>
        <v>6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11</v>
      </c>
      <c r="O10" s="12">
        <f t="shared" si="0"/>
        <v>23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53</v>
      </c>
      <c r="D11" s="51">
        <f>VLOOKUP($C11,Points!$B$2:C$47,D$6+1,FALSE)</f>
        <v>0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3</v>
      </c>
      <c r="H11" s="51">
        <f>VLOOKUP($C11,Points!$B$2:G$47,H$6+1,FALSE)</f>
        <v>0</v>
      </c>
      <c r="I11" s="51">
        <f>VLOOKUP($C11,Points!$B$2:H$47,I$6+1,FALSE)</f>
        <v>4</v>
      </c>
      <c r="J11" s="51">
        <f>VLOOKUP($C11,Points!$B$2:I$47,J$6+1,FALSE)</f>
        <v>0</v>
      </c>
      <c r="K11" s="51">
        <f>VLOOKUP($C11,Points!$B$2:J$47,K$6+1,FALSE)</f>
        <v>4</v>
      </c>
      <c r="L11" s="51">
        <f>VLOOKUP($C11,Points!$B$2:K$47,L$6+1,FALSE)</f>
        <v>0</v>
      </c>
      <c r="M11" s="51">
        <f>VLOOKUP($C11,Points!$B$2:L$47,M$6+1,FALSE)</f>
        <v>0</v>
      </c>
      <c r="N11" s="51">
        <f>VLOOKUP($C11,Points!$B$2:M$47,N$6+1,FALSE)</f>
        <v>5</v>
      </c>
      <c r="O11" s="12">
        <f t="shared" si="0"/>
        <v>16</v>
      </c>
    </row>
    <row r="12" spans="1:15" x14ac:dyDescent="0.3">
      <c r="A12" s="23">
        <f>VLOOKUP(C12,Points!$O$4:$S$40,4,Points!$S$4:$S$40)</f>
        <v>1</v>
      </c>
      <c r="B12" s="23">
        <f>VLOOKUP(C12,Points!$O$4:$S$40,5,Points!$S$4:$S$40)</f>
        <v>0</v>
      </c>
      <c r="C12" s="9" t="s">
        <v>14</v>
      </c>
      <c r="D12" s="51">
        <f>VLOOKUP($C12,Points!$B$2:C$47,D$6+1,FALSE)</f>
        <v>2</v>
      </c>
      <c r="E12" s="51">
        <f>VLOOKUP($C12,Points!$B$2:D$47,E$6+1,FALSE)</f>
        <v>5</v>
      </c>
      <c r="F12" s="51">
        <f>VLOOKUP($C12,Points!$B$2:E$47,F$6+1,FALSE)</f>
        <v>5</v>
      </c>
      <c r="G12" s="51">
        <f>VLOOKUP($C12,Points!$B$2:F$47,G$6+1,FALSE)</f>
        <v>4</v>
      </c>
      <c r="H12" s="51">
        <f>VLOOKUP($C12,Points!$B$2:G$47,H$6+1,FALSE)</f>
        <v>5</v>
      </c>
      <c r="I12" s="51">
        <f>VLOOKUP($C12,Points!$B$2:H$47,I$6+1,FALSE)</f>
        <v>6</v>
      </c>
      <c r="J12" s="51">
        <f>VLOOKUP($C12,Points!$B$2:I$47,J$6+1,FALSE)</f>
        <v>6</v>
      </c>
      <c r="K12" s="51">
        <f>VLOOKUP($C12,Points!$B$2:J$47,K$6+1,FALSE)</f>
        <v>3</v>
      </c>
      <c r="L12" s="51">
        <f>VLOOKUP($C12,Points!$B$2:K$47,L$6+1,FALSE)</f>
        <v>5</v>
      </c>
      <c r="M12" s="51">
        <f>VLOOKUP($C12,Points!$B$2:L$47,M$6+1,FALSE)</f>
        <v>2</v>
      </c>
      <c r="N12" s="51">
        <f>VLOOKUP($C12,Points!$B$2:M$47,N$6+1,FALSE)</f>
        <v>2</v>
      </c>
      <c r="O12" s="12">
        <f t="shared" si="0"/>
        <v>45</v>
      </c>
    </row>
    <row r="13" spans="1:15" x14ac:dyDescent="0.3">
      <c r="A13" s="23"/>
      <c r="B13" s="23"/>
      <c r="C13" s="52" t="s">
        <v>11</v>
      </c>
      <c r="D13" s="37">
        <f>SUM(D7:D12)</f>
        <v>7</v>
      </c>
      <c r="E13" s="37">
        <f t="shared" ref="E13:N13" si="1">SUM(E7:E12)</f>
        <v>12</v>
      </c>
      <c r="F13" s="37">
        <f t="shared" si="1"/>
        <v>16</v>
      </c>
      <c r="G13" s="37">
        <f t="shared" si="1"/>
        <v>18</v>
      </c>
      <c r="H13" s="37">
        <f t="shared" si="1"/>
        <v>17</v>
      </c>
      <c r="I13" s="37">
        <f t="shared" si="1"/>
        <v>28</v>
      </c>
      <c r="J13" s="37">
        <f t="shared" si="1"/>
        <v>27</v>
      </c>
      <c r="K13" s="37">
        <f t="shared" si="1"/>
        <v>19</v>
      </c>
      <c r="L13" s="37">
        <f t="shared" si="1"/>
        <v>12</v>
      </c>
      <c r="M13" s="37">
        <f t="shared" si="1"/>
        <v>9</v>
      </c>
      <c r="N13" s="37">
        <f t="shared" si="1"/>
        <v>31</v>
      </c>
      <c r="O13" s="14">
        <f>SUM(D13:I13)</f>
        <v>98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1</v>
      </c>
      <c r="C15" s="81" t="s">
        <v>62</v>
      </c>
      <c r="D15" s="50">
        <f>VLOOKUP($C15,Points!$B$2:C$47,D$6+1,FALSE)</f>
        <v>3</v>
      </c>
      <c r="E15" s="53">
        <f>VLOOKUP($C15,Points!$B$2:D$47,E$6+1,FALSE)</f>
        <v>0</v>
      </c>
      <c r="F15" s="53">
        <f>VLOOKUP($C15,Points!$B$2:E$47,F$6+1,FALSE)</f>
        <v>3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6</v>
      </c>
      <c r="J15" s="53">
        <f>VLOOKUP($C15,Points!$B$2:I$47,J$6+1,FALSE)</f>
        <v>4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1</v>
      </c>
      <c r="N15" s="54">
        <f>VLOOKUP($C15,Points!$B$2:M$47,N$6+1,FALSE)</f>
        <v>0</v>
      </c>
      <c r="O15" s="110">
        <f>SUM(D15:N15)</f>
        <v>31</v>
      </c>
    </row>
    <row r="16" spans="1:15" x14ac:dyDescent="0.3">
      <c r="A16" s="23">
        <f>VLOOKUP(C16,Points!$O$4:$S$40,4,Points!$S$4:$S$40)</f>
        <v>2</v>
      </c>
      <c r="B16" s="23">
        <f>VLOOKUP(C16,Points!$O$4:$S$40,5,Points!$S$4:$S$40)</f>
        <v>1</v>
      </c>
      <c r="C16" s="82" t="s">
        <v>63</v>
      </c>
      <c r="D16" s="50">
        <f>VLOOKUP($C16,Points!$B$2:C$47,D$6+1,FALSE)</f>
        <v>4</v>
      </c>
      <c r="E16" s="53">
        <f>VLOOKUP($C16,Points!$B$2:D$47,E$6+1,FALSE)</f>
        <v>0</v>
      </c>
      <c r="F16" s="53">
        <f>VLOOKUP($C16,Points!$B$2:E$47,F$6+1,FALSE)</f>
        <v>0</v>
      </c>
      <c r="G16" s="53">
        <f>VLOOKUP($C16,Points!$B$2:F$47,G$6+1,FALSE)</f>
        <v>0</v>
      </c>
      <c r="H16" s="53">
        <f>VLOOKUP($C16,Points!$B$2:G$47,H$6+1,FALSE)</f>
        <v>1</v>
      </c>
      <c r="I16" s="53">
        <f>VLOOKUP($C16,Points!$B$2:H$47,I$6+1,FALSE)</f>
        <v>0</v>
      </c>
      <c r="J16" s="53">
        <f>VLOOKUP($C16,Points!$B$2:I$47,J$6+1,FALSE)</f>
        <v>0</v>
      </c>
      <c r="K16" s="53">
        <f>VLOOKUP($C16,Points!$B$2:J$47,K$6+1,FALSE)</f>
        <v>2</v>
      </c>
      <c r="L16" s="53">
        <f>VLOOKUP($C16,Points!$B$2:K$47,L$6+1,FALSE)</f>
        <v>1</v>
      </c>
      <c r="M16" s="53">
        <f>VLOOKUP($C16,Points!$B$2:L$47,M$6+1,FALSE)</f>
        <v>2</v>
      </c>
      <c r="N16" s="54">
        <f>VLOOKUP($C16,Points!$B$2:M$47,N$6+1,FALSE)</f>
        <v>6</v>
      </c>
      <c r="O16" s="110">
        <f t="shared" ref="O16:O19" si="2">SUM(D16:N16)</f>
        <v>16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36</v>
      </c>
      <c r="D17" s="50">
        <f>VLOOKUP($C17,Points!$B$2:C$47,D$6+1,FALSE)</f>
        <v>6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5</v>
      </c>
      <c r="H17" s="53">
        <f>VLOOKUP($C17,Points!$B$2:G$47,H$6+1,FALSE)</f>
        <v>0</v>
      </c>
      <c r="I17" s="53">
        <f>VLOOKUP($C17,Points!$B$2:H$47,I$6+1,FALSE)</f>
        <v>0</v>
      </c>
      <c r="J17" s="53">
        <f>VLOOKUP($C17,Points!$B$2:I$47,J$6+1,FALSE)</f>
        <v>5</v>
      </c>
      <c r="K17" s="53">
        <f>VLOOKUP($C17,Points!$B$2:J$47,K$6+1,FALSE)</f>
        <v>2</v>
      </c>
      <c r="L17" s="53">
        <f>VLOOKUP($C17,Points!$B$2:K$47,L$6+1,FALSE)</f>
        <v>0</v>
      </c>
      <c r="M17" s="53">
        <f>VLOOKUP($C17,Points!$B$2:L$47,M$6+1,FALSE)</f>
        <v>1</v>
      </c>
      <c r="N17" s="54">
        <f>VLOOKUP($C17,Points!$B$2:M$47,N$6+1,FALSE)</f>
        <v>8</v>
      </c>
      <c r="O17" s="110">
        <f t="shared" si="2"/>
        <v>27</v>
      </c>
    </row>
    <row r="18" spans="1:18" x14ac:dyDescent="0.3">
      <c r="A18" s="23">
        <f>VLOOKUP(C18,Points!$O$4:$S$40,4,Points!$S$4:$S$40)</f>
        <v>1</v>
      </c>
      <c r="B18" s="23">
        <f>VLOOKUP(C18,Points!$O$4:$S$40,5,Points!$S$4:$S$40)</f>
        <v>0</v>
      </c>
      <c r="C18" s="82" t="s">
        <v>57</v>
      </c>
      <c r="D18" s="50">
        <f>VLOOKUP($C18,Points!$B$2:C$47,D$6+1,FALSE)</f>
        <v>2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3</v>
      </c>
      <c r="H18" s="53">
        <f>VLOOKUP($C18,Points!$B$2:G$47,H$6+1,FALSE)</f>
        <v>6</v>
      </c>
      <c r="I18" s="53">
        <f>VLOOKUP($C18,Points!$B$2:H$47,I$6+1,FALSE)</f>
        <v>2</v>
      </c>
      <c r="J18" s="53">
        <f>VLOOKUP($C18,Points!$B$2:I$47,J$6+1,FALSE)</f>
        <v>0</v>
      </c>
      <c r="K18" s="53">
        <f>VLOOKUP($C18,Points!$B$2:J$47,K$6+1,FALSE)</f>
        <v>2</v>
      </c>
      <c r="L18" s="53">
        <f>VLOOKUP($C18,Points!$B$2:K$47,L$6+1,FALSE)</f>
        <v>6</v>
      </c>
      <c r="M18" s="53">
        <f>VLOOKUP($C18,Points!$B$2:L$47,M$6+1,FALSE)</f>
        <v>4</v>
      </c>
      <c r="N18" s="54">
        <f>VLOOKUP($C18,Points!$B$2:M$47,N$6+1,FALSE)</f>
        <v>4</v>
      </c>
      <c r="O18" s="110">
        <f t="shared" si="2"/>
        <v>29</v>
      </c>
    </row>
    <row r="19" spans="1:18" ht="15" thickBot="1" x14ac:dyDescent="0.35">
      <c r="A19" s="23"/>
      <c r="B19" s="23"/>
      <c r="C19" s="80" t="s">
        <v>10</v>
      </c>
      <c r="D19" s="48">
        <f>SUM(D15:D18)</f>
        <v>15</v>
      </c>
      <c r="E19" s="48">
        <f t="shared" ref="E19:N19" si="3">SUM(E15:E18)</f>
        <v>0</v>
      </c>
      <c r="F19" s="48">
        <f t="shared" si="3"/>
        <v>3</v>
      </c>
      <c r="G19" s="48">
        <f t="shared" si="3"/>
        <v>14</v>
      </c>
      <c r="H19" s="48">
        <f t="shared" si="3"/>
        <v>13</v>
      </c>
      <c r="I19" s="48">
        <f t="shared" si="3"/>
        <v>8</v>
      </c>
      <c r="J19" s="48">
        <f t="shared" si="3"/>
        <v>9</v>
      </c>
      <c r="K19" s="48">
        <f t="shared" si="3"/>
        <v>8</v>
      </c>
      <c r="L19" s="48">
        <f t="shared" si="3"/>
        <v>7</v>
      </c>
      <c r="M19" s="48">
        <f t="shared" si="3"/>
        <v>8</v>
      </c>
      <c r="N19" s="12">
        <f t="shared" si="3"/>
        <v>18</v>
      </c>
      <c r="O19" s="110">
        <f t="shared" si="2"/>
        <v>103</v>
      </c>
    </row>
    <row r="20" spans="1:18" ht="15" thickBot="1" x14ac:dyDescent="0.35">
      <c r="A20" s="23"/>
      <c r="D20" s="108">
        <f t="shared" ref="D20:N20" si="4">D13+D19</f>
        <v>22</v>
      </c>
      <c r="E20" s="7">
        <f t="shared" si="4"/>
        <v>12</v>
      </c>
      <c r="F20" s="111">
        <f t="shared" si="4"/>
        <v>19</v>
      </c>
      <c r="G20" s="7">
        <f t="shared" si="4"/>
        <v>32</v>
      </c>
      <c r="H20" s="111">
        <f t="shared" si="4"/>
        <v>30</v>
      </c>
      <c r="I20" s="108">
        <f t="shared" si="4"/>
        <v>36</v>
      </c>
      <c r="J20" s="112">
        <f t="shared" si="4"/>
        <v>36</v>
      </c>
      <c r="K20" s="112">
        <f t="shared" si="4"/>
        <v>27</v>
      </c>
      <c r="L20" s="112">
        <f t="shared" si="4"/>
        <v>19</v>
      </c>
      <c r="M20" s="112">
        <f t="shared" si="4"/>
        <v>17</v>
      </c>
      <c r="N20" s="112">
        <f t="shared" si="4"/>
        <v>49</v>
      </c>
      <c r="O20" s="13">
        <f>SUM(D20:N20)</f>
        <v>299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39" priority="3" operator="lessThan">
      <formula>4</formula>
    </cfRule>
    <cfRule type="cellIs" dxfId="238" priority="4" operator="greaterThan">
      <formula>3</formula>
    </cfRule>
  </conditionalFormatting>
  <conditionalFormatting sqref="O3">
    <cfRule type="containsText" dxfId="237" priority="1" operator="containsText" text="WRONG">
      <formula>NOT(ISERROR(SEARCH("WRONG",O3)))</formula>
    </cfRule>
    <cfRule type="containsText" dxfId="236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49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tr">
        <f>C2</f>
        <v>Jonathan Greisen</v>
      </c>
      <c r="D3" s="144" t="s">
        <v>34</v>
      </c>
      <c r="E3" s="139"/>
      <c r="F3" s="47">
        <f>VLOOKUP(C2,Ranking!D6:H67,5,FALSE)</f>
        <v>18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13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11">
        <v>1</v>
      </c>
      <c r="E6" s="7">
        <v>2</v>
      </c>
      <c r="F6" s="111">
        <v>3</v>
      </c>
      <c r="G6" s="7">
        <v>4</v>
      </c>
      <c r="H6" s="7">
        <v>5</v>
      </c>
      <c r="I6" s="109">
        <v>6</v>
      </c>
      <c r="J6" s="109">
        <v>7</v>
      </c>
      <c r="K6" s="109">
        <v>8</v>
      </c>
      <c r="L6" s="109">
        <v>9</v>
      </c>
      <c r="M6" s="109">
        <v>10</v>
      </c>
      <c r="N6" s="109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4</v>
      </c>
      <c r="O7" s="12">
        <f>SUM(D7:N7)</f>
        <v>52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1</v>
      </c>
      <c r="D8" s="51">
        <f>VLOOKUP($C8,Points!$B$2:C$47,D$6+1,FALSE)</f>
        <v>1</v>
      </c>
      <c r="E8" s="51">
        <f>VLOOKUP($C8,Points!$B$2:D$47,E$6+1,FALSE)</f>
        <v>5</v>
      </c>
      <c r="F8" s="51">
        <f>VLOOKUP($C8,Points!$B$2:E$47,F$6+1,FALSE)</f>
        <v>6</v>
      </c>
      <c r="G8" s="51">
        <f>VLOOKUP($C8,Points!$B$2:F$47,G$6+1,FALSE)</f>
        <v>5</v>
      </c>
      <c r="H8" s="51">
        <f>VLOOKUP($C8,Points!$B$2:G$47,H$6+1,FALSE)</f>
        <v>2</v>
      </c>
      <c r="I8" s="51">
        <f>VLOOKUP($C8,Points!$B$2:H$47,I$6+1,FALSE)</f>
        <v>1</v>
      </c>
      <c r="J8" s="51">
        <f>VLOOKUP($C8,Points!$B$2:I$47,J$6+1,FALSE)</f>
        <v>5</v>
      </c>
      <c r="K8" s="51">
        <f>VLOOKUP($C8,Points!$B$2:J$47,K$6+1,FALSE)</f>
        <v>1</v>
      </c>
      <c r="L8" s="51">
        <f>VLOOKUP($C8,Points!$B$2:K$47,L$6+1,FALSE)</f>
        <v>2</v>
      </c>
      <c r="M8" s="51">
        <f>VLOOKUP($C8,Points!$B$2:L$47,M$6+1,FALSE)</f>
        <v>2</v>
      </c>
      <c r="N8" s="51">
        <f>VLOOKUP($C8,Points!$B$2:M$47,N$6+1,FALSE)</f>
        <v>6</v>
      </c>
      <c r="O8" s="12">
        <f t="shared" ref="O8:O12" si="0">SUM(D8:N8)</f>
        <v>36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14</v>
      </c>
      <c r="D9" s="51">
        <f>VLOOKUP($C9,Points!$B$2:C$47,D$6+1,FALSE)</f>
        <v>2</v>
      </c>
      <c r="E9" s="51">
        <f>VLOOKUP($C9,Points!$B$2:D$47,E$6+1,FALSE)</f>
        <v>5</v>
      </c>
      <c r="F9" s="51">
        <f>VLOOKUP($C9,Points!$B$2:E$47,F$6+1,FALSE)</f>
        <v>5</v>
      </c>
      <c r="G9" s="51">
        <f>VLOOKUP($C9,Points!$B$2:F$47,G$6+1,FALSE)</f>
        <v>4</v>
      </c>
      <c r="H9" s="51">
        <f>VLOOKUP($C9,Points!$B$2:G$47,H$6+1,FALSE)</f>
        <v>5</v>
      </c>
      <c r="I9" s="51">
        <f>VLOOKUP($C9,Points!$B$2:H$47,I$6+1,FALSE)</f>
        <v>6</v>
      </c>
      <c r="J9" s="51">
        <f>VLOOKUP($C9,Points!$B$2:I$47,J$6+1,FALSE)</f>
        <v>6</v>
      </c>
      <c r="K9" s="51">
        <f>VLOOKUP($C9,Points!$B$2:J$47,K$6+1,FALSE)</f>
        <v>3</v>
      </c>
      <c r="L9" s="51">
        <f>VLOOKUP($C9,Points!$B$2:K$47,L$6+1,FALSE)</f>
        <v>5</v>
      </c>
      <c r="M9" s="51">
        <f>VLOOKUP($C9,Points!$B$2:L$47,M$6+1,FALSE)</f>
        <v>2</v>
      </c>
      <c r="N9" s="51">
        <f>VLOOKUP($C9,Points!$B$2:M$47,N$6+1,FALSE)</f>
        <v>2</v>
      </c>
      <c r="O9" s="12">
        <f t="shared" si="0"/>
        <v>45</v>
      </c>
    </row>
    <row r="10" spans="1:15" x14ac:dyDescent="0.3">
      <c r="A10" s="23">
        <f>VLOOKUP(C10,Points!$O$4:$S$40,4,Points!$S$4:$S$40)</f>
        <v>2</v>
      </c>
      <c r="B10" s="23">
        <f>VLOOKUP(C10,Points!$O$4:$S$40,5,Points!$S$4:$S$40)</f>
        <v>0</v>
      </c>
      <c r="C10" s="8" t="s">
        <v>49</v>
      </c>
      <c r="D10" s="51">
        <f>VLOOKUP($C10,Points!$B$2:C$47,D$6+1,FALSE)</f>
        <v>4</v>
      </c>
      <c r="E10" s="51">
        <f>VLOOKUP($C10,Points!$B$2:D$47,E$6+1,FALSE)</f>
        <v>0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0</v>
      </c>
      <c r="J10" s="51">
        <f>VLOOKUP($C10,Points!$B$2:I$47,J$6+1,FALSE)</f>
        <v>0</v>
      </c>
      <c r="K10" s="51">
        <f>VLOOKUP($C10,Points!$B$2:J$47,K$6+1,FALSE)</f>
        <v>0</v>
      </c>
      <c r="L10" s="51">
        <f>VLOOKUP($C10,Points!$B$2:K$47,L$6+1,FALSE)</f>
        <v>0</v>
      </c>
      <c r="M10" s="51">
        <f>VLOOKUP($C10,Points!$B$2:L$47,M$6+1,FALSE)</f>
        <v>0</v>
      </c>
      <c r="N10" s="51">
        <f>VLOOKUP($C10,Points!$B$2:M$47,N$6+1,FALSE)</f>
        <v>0</v>
      </c>
      <c r="O10" s="12">
        <f t="shared" si="0"/>
        <v>4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1">
        <f>VLOOKUP($C11,Points!$B$2:C$47,D$6+1,FALSE)</f>
        <v>1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4</v>
      </c>
      <c r="H11" s="51">
        <f>VLOOKUP($C11,Points!$B$2:G$47,H$6+1,FALSE)</f>
        <v>0</v>
      </c>
      <c r="I11" s="51">
        <f>VLOOKUP($C11,Points!$B$2:H$47,I$6+1,FALSE)</f>
        <v>5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3</v>
      </c>
      <c r="N11" s="51">
        <f>VLOOKUP($C11,Points!$B$2:M$47,N$6+1,FALSE)</f>
        <v>8</v>
      </c>
      <c r="O11" s="12">
        <f t="shared" si="0"/>
        <v>21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1">
        <f>VLOOKUP($C12,Points!$B$2:C$47,D$6+1,FALSE)</f>
        <v>2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3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6</v>
      </c>
      <c r="O12" s="12">
        <f t="shared" si="0"/>
        <v>20</v>
      </c>
    </row>
    <row r="13" spans="1:15" x14ac:dyDescent="0.3">
      <c r="A13" s="23"/>
      <c r="B13" s="23"/>
      <c r="C13" s="52" t="s">
        <v>11</v>
      </c>
      <c r="D13" s="37">
        <f>SUM(D7:D12)</f>
        <v>13</v>
      </c>
      <c r="E13" s="37">
        <f t="shared" ref="E13:N13" si="1">SUM(E7:E12)</f>
        <v>14</v>
      </c>
      <c r="F13" s="37">
        <f t="shared" si="1"/>
        <v>17</v>
      </c>
      <c r="G13" s="37">
        <f t="shared" si="1"/>
        <v>22</v>
      </c>
      <c r="H13" s="37">
        <f t="shared" si="1"/>
        <v>13</v>
      </c>
      <c r="I13" s="37">
        <f t="shared" si="1"/>
        <v>21</v>
      </c>
      <c r="J13" s="37">
        <f t="shared" si="1"/>
        <v>23</v>
      </c>
      <c r="K13" s="37">
        <f t="shared" si="1"/>
        <v>10</v>
      </c>
      <c r="L13" s="37">
        <f t="shared" si="1"/>
        <v>9</v>
      </c>
      <c r="M13" s="37">
        <f t="shared" si="1"/>
        <v>10</v>
      </c>
      <c r="N13" s="37">
        <f t="shared" si="1"/>
        <v>26</v>
      </c>
      <c r="O13" s="14">
        <f>SUM(D13:I13)</f>
        <v>100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1</v>
      </c>
      <c r="B15" s="23">
        <f>VLOOKUP(C15,Points!$O$4:$S$40,5,Points!$S$4:$S$40)</f>
        <v>0</v>
      </c>
      <c r="C15" s="81" t="s">
        <v>59</v>
      </c>
      <c r="D15" s="50">
        <f>VLOOKUP($C15,Points!$B$2:C$47,D$6+1,FALSE)</f>
        <v>5</v>
      </c>
      <c r="E15" s="53">
        <f>VLOOKUP($C15,Points!$B$2:D$47,E$6+1,FALSE)</f>
        <v>5</v>
      </c>
      <c r="F15" s="53">
        <f>VLOOKUP($C15,Points!$B$2:E$47,F$6+1,FALSE)</f>
        <v>6</v>
      </c>
      <c r="G15" s="53">
        <f>VLOOKUP($C15,Points!$B$2:F$47,G$6+1,FALSE)</f>
        <v>6</v>
      </c>
      <c r="H15" s="53">
        <f>VLOOKUP($C15,Points!$B$2:G$47,H$6+1,FALSE)</f>
        <v>6</v>
      </c>
      <c r="I15" s="53">
        <f>VLOOKUP($C15,Points!$B$2:H$47,I$6+1,FALSE)</f>
        <v>5</v>
      </c>
      <c r="J15" s="53">
        <f>VLOOKUP($C15,Points!$B$2:I$47,J$6+1,FALSE)</f>
        <v>6</v>
      </c>
      <c r="K15" s="53">
        <f>VLOOKUP($C15,Points!$B$2:J$47,K$6+1,FALSE)</f>
        <v>6</v>
      </c>
      <c r="L15" s="53">
        <f>VLOOKUP($C15,Points!$B$2:K$47,L$6+1,FALSE)</f>
        <v>0</v>
      </c>
      <c r="M15" s="53">
        <f>VLOOKUP($C15,Points!$B$2:L$47,M$6+1,FALSE)</f>
        <v>6</v>
      </c>
      <c r="N15" s="54">
        <f>VLOOKUP($C15,Points!$B$2:M$47,N$6+1,FALSE)</f>
        <v>3</v>
      </c>
      <c r="O15" s="110">
        <f>SUM(D15:N15)</f>
        <v>54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1</v>
      </c>
      <c r="C16" s="82" t="s">
        <v>58</v>
      </c>
      <c r="D16" s="50">
        <f>VLOOKUP($C16,Points!$B$2:C$47,D$6+1,FALSE)</f>
        <v>1</v>
      </c>
      <c r="E16" s="53">
        <f>VLOOKUP($C16,Points!$B$2:D$47,E$6+1,FALSE)</f>
        <v>6</v>
      </c>
      <c r="F16" s="53">
        <f>VLOOKUP($C16,Points!$B$2:E$47,F$6+1,FALSE)</f>
        <v>6</v>
      </c>
      <c r="G16" s="53">
        <f>VLOOKUP($C16,Points!$B$2:F$47,G$6+1,FALSE)</f>
        <v>6</v>
      </c>
      <c r="H16" s="53">
        <f>VLOOKUP($C16,Points!$B$2:G$47,H$6+1,FALSE)</f>
        <v>5</v>
      </c>
      <c r="I16" s="53">
        <f>VLOOKUP($C16,Points!$B$2:H$47,I$6+1,FALSE)</f>
        <v>6</v>
      </c>
      <c r="J16" s="53">
        <f>VLOOKUP($C16,Points!$B$2:I$47,J$6+1,FALSE)</f>
        <v>4</v>
      </c>
      <c r="K16" s="53">
        <f>VLOOKUP($C16,Points!$B$2:J$47,K$6+1,FALSE)</f>
        <v>0</v>
      </c>
      <c r="L16" s="53">
        <f>VLOOKUP($C16,Points!$B$2:K$47,L$6+1,FALSE)</f>
        <v>0</v>
      </c>
      <c r="M16" s="53">
        <f>VLOOKUP($C16,Points!$B$2:L$47,M$6+1,FALSE)</f>
        <v>0</v>
      </c>
      <c r="N16" s="54">
        <f>VLOOKUP($C16,Points!$B$2:M$47,N$6+1,FALSE)</f>
        <v>6</v>
      </c>
      <c r="O16" s="110">
        <f t="shared" ref="O16:O19" si="2">SUM(D16:N16)</f>
        <v>40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110">
        <f t="shared" si="2"/>
        <v>16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9</v>
      </c>
      <c r="O18" s="110">
        <f t="shared" si="2"/>
        <v>32</v>
      </c>
    </row>
    <row r="19" spans="1:18" ht="15" thickBot="1" x14ac:dyDescent="0.35">
      <c r="A19" s="23"/>
      <c r="B19" s="23"/>
      <c r="C19" s="80" t="s">
        <v>10</v>
      </c>
      <c r="D19" s="48">
        <f>SUM(D15:D18)</f>
        <v>14</v>
      </c>
      <c r="E19" s="48">
        <f t="shared" ref="E19:N19" si="3">SUM(E15:E18)</f>
        <v>11</v>
      </c>
      <c r="F19" s="48">
        <f t="shared" si="3"/>
        <v>12</v>
      </c>
      <c r="G19" s="48">
        <f t="shared" si="3"/>
        <v>17</v>
      </c>
      <c r="H19" s="48">
        <f t="shared" si="3"/>
        <v>12</v>
      </c>
      <c r="I19" s="48">
        <f t="shared" si="3"/>
        <v>12</v>
      </c>
      <c r="J19" s="48">
        <f t="shared" si="3"/>
        <v>18</v>
      </c>
      <c r="K19" s="48">
        <f t="shared" si="3"/>
        <v>10</v>
      </c>
      <c r="L19" s="48">
        <f t="shared" si="3"/>
        <v>1</v>
      </c>
      <c r="M19" s="48">
        <f t="shared" si="3"/>
        <v>11</v>
      </c>
      <c r="N19" s="12">
        <f t="shared" si="3"/>
        <v>24</v>
      </c>
      <c r="O19" s="110">
        <f t="shared" si="2"/>
        <v>142</v>
      </c>
    </row>
    <row r="20" spans="1:18" ht="15" thickBot="1" x14ac:dyDescent="0.35">
      <c r="A20" s="23"/>
      <c r="D20" s="108">
        <f t="shared" ref="D20:N20" si="4">D13+D19</f>
        <v>27</v>
      </c>
      <c r="E20" s="7">
        <f t="shared" si="4"/>
        <v>25</v>
      </c>
      <c r="F20" s="111">
        <f t="shared" si="4"/>
        <v>29</v>
      </c>
      <c r="G20" s="7">
        <f t="shared" si="4"/>
        <v>39</v>
      </c>
      <c r="H20" s="111">
        <f t="shared" si="4"/>
        <v>25</v>
      </c>
      <c r="I20" s="108">
        <f t="shared" si="4"/>
        <v>33</v>
      </c>
      <c r="J20" s="112">
        <f t="shared" si="4"/>
        <v>41</v>
      </c>
      <c r="K20" s="112">
        <f t="shared" si="4"/>
        <v>20</v>
      </c>
      <c r="L20" s="112">
        <f t="shared" si="4"/>
        <v>10</v>
      </c>
      <c r="M20" s="112">
        <f t="shared" si="4"/>
        <v>21</v>
      </c>
      <c r="N20" s="112">
        <f t="shared" si="4"/>
        <v>50</v>
      </c>
      <c r="O20" s="13">
        <f>SUM(D20:N20)</f>
        <v>320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35" priority="3" operator="lessThan">
      <formula>4</formula>
    </cfRule>
    <cfRule type="cellIs" dxfId="234" priority="4" operator="greaterThan">
      <formula>3</formula>
    </cfRule>
  </conditionalFormatting>
  <conditionalFormatting sqref="O3">
    <cfRule type="containsText" dxfId="233" priority="1" operator="containsText" text="WRONG">
      <formula>NOT(ISERROR(SEARCH("WRONG",O3)))</formula>
    </cfRule>
    <cfRule type="containsText" dxfId="232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showRowColHeaders="0" zoomScaleNormal="100" workbookViewId="0">
      <selection activeCell="R21" sqref="R21"/>
    </sheetView>
  </sheetViews>
  <sheetFormatPr defaultRowHeight="14.4" x14ac:dyDescent="0.3"/>
  <cols>
    <col min="3" max="3" width="20.33203125" bestFit="1" customWidth="1"/>
    <col min="14" max="14" width="11" customWidth="1"/>
  </cols>
  <sheetData>
    <row r="1" spans="1:15" x14ac:dyDescent="0.3">
      <c r="H1" s="41">
        <v>10</v>
      </c>
    </row>
    <row r="2" spans="1:15" x14ac:dyDescent="0.3">
      <c r="B2" s="1" t="s">
        <v>8</v>
      </c>
      <c r="C2" s="23" t="s">
        <v>105</v>
      </c>
      <c r="D2" s="142" t="s">
        <v>24</v>
      </c>
      <c r="E2" s="142"/>
      <c r="F2">
        <f>Points!N1</f>
        <v>11</v>
      </c>
      <c r="G2" s="143"/>
      <c r="H2" s="143"/>
      <c r="I2" s="40"/>
      <c r="J2" s="40"/>
      <c r="K2" s="40"/>
      <c r="L2" s="40"/>
      <c r="M2" s="40"/>
      <c r="N2" s="40"/>
    </row>
    <row r="3" spans="1:15" x14ac:dyDescent="0.3">
      <c r="B3" s="1" t="s">
        <v>9</v>
      </c>
      <c r="C3" s="23" t="s">
        <v>106</v>
      </c>
      <c r="D3" s="144" t="s">
        <v>34</v>
      </c>
      <c r="E3" s="139"/>
      <c r="F3" s="47">
        <f>VLOOKUP(C2,Ranking!D6:H67,5,FALSE)</f>
        <v>19</v>
      </c>
      <c r="G3" s="1"/>
      <c r="I3" s="42" t="s">
        <v>67</v>
      </c>
      <c r="J3" s="42"/>
      <c r="K3" s="42">
        <f>SUM(B7:B18)</f>
        <v>6</v>
      </c>
      <c r="L3" s="42"/>
      <c r="M3" s="42" t="s">
        <v>69</v>
      </c>
      <c r="O3" s="42" t="str">
        <f>IF(SUM(A7:A18)=15,"CORRECT","WRONG")</f>
        <v>CORRECT</v>
      </c>
    </row>
    <row r="4" spans="1:15" x14ac:dyDescent="0.3">
      <c r="B4" s="1"/>
      <c r="E4" s="113"/>
    </row>
    <row r="5" spans="1:15" x14ac:dyDescent="0.3">
      <c r="D5" s="145" t="s">
        <v>6</v>
      </c>
      <c r="E5" s="145"/>
      <c r="F5" s="145"/>
      <c r="G5" s="145"/>
      <c r="H5" s="145"/>
      <c r="I5" s="145"/>
      <c r="J5" s="146"/>
      <c r="K5" s="146"/>
      <c r="L5" s="146"/>
      <c r="M5" s="146"/>
      <c r="N5" s="146"/>
      <c r="O5" s="146"/>
    </row>
    <row r="6" spans="1:15" x14ac:dyDescent="0.3">
      <c r="A6" t="s">
        <v>22</v>
      </c>
      <c r="B6" t="s">
        <v>68</v>
      </c>
      <c r="C6" s="10" t="s">
        <v>4</v>
      </c>
      <c r="D6" s="111">
        <v>1</v>
      </c>
      <c r="E6" s="7">
        <v>2</v>
      </c>
      <c r="F6" s="111">
        <v>3</v>
      </c>
      <c r="G6" s="7">
        <v>4</v>
      </c>
      <c r="H6" s="7">
        <v>5</v>
      </c>
      <c r="I6" s="109">
        <v>6</v>
      </c>
      <c r="J6" s="109">
        <v>7</v>
      </c>
      <c r="K6" s="109">
        <v>8</v>
      </c>
      <c r="L6" s="109">
        <v>9</v>
      </c>
      <c r="M6" s="109">
        <v>10</v>
      </c>
      <c r="N6" s="109">
        <v>11</v>
      </c>
      <c r="O6" s="7" t="s">
        <v>16</v>
      </c>
    </row>
    <row r="7" spans="1:15" x14ac:dyDescent="0.3">
      <c r="A7" s="23">
        <f>VLOOKUP(C7,Points!$O$4:$S$40,4,Points!$S$4:$S$40)</f>
        <v>1</v>
      </c>
      <c r="B7" s="23">
        <f>VLOOKUP(C7,Points!$O$4:$S$40,5,Points!$S$4:$S$40)</f>
        <v>1</v>
      </c>
      <c r="C7" s="79" t="s">
        <v>35</v>
      </c>
      <c r="D7" s="51">
        <f>VLOOKUP($C7,Points!$B$2:C$47,D$6+1,FALSE)</f>
        <v>3</v>
      </c>
      <c r="E7" s="51">
        <f>VLOOKUP($C7,Points!$B$2:D$47,E$6+1,FALSE)</f>
        <v>4</v>
      </c>
      <c r="F7" s="51">
        <f>VLOOKUP($C7,Points!$B$2:E$47,F$6+1,FALSE)</f>
        <v>6</v>
      </c>
      <c r="G7" s="51">
        <f>VLOOKUP($C7,Points!$B$2:F$47,G$6+1,FALSE)</f>
        <v>6</v>
      </c>
      <c r="H7" s="51">
        <f>VLOOKUP($C7,Points!$B$2:G$47,H$6+1,FALSE)</f>
        <v>6</v>
      </c>
      <c r="I7" s="51">
        <f>VLOOKUP($C7,Points!$B$2:H$47,I$6+1,FALSE)</f>
        <v>6</v>
      </c>
      <c r="J7" s="51">
        <f>VLOOKUP($C7,Points!$B$2:I$47,J$6+1,FALSE)</f>
        <v>6</v>
      </c>
      <c r="K7" s="51">
        <f>VLOOKUP($C7,Points!$B$2:J$47,K$6+1,FALSE)</f>
        <v>6</v>
      </c>
      <c r="L7" s="51">
        <f>VLOOKUP($C7,Points!$B$2:K$47,L$6+1,FALSE)</f>
        <v>2</v>
      </c>
      <c r="M7" s="51">
        <f>VLOOKUP($C7,Points!$B$2:L$47,M$6+1,FALSE)</f>
        <v>3</v>
      </c>
      <c r="N7" s="51">
        <f>VLOOKUP($C7,Points!$B$2:M$47,N$6+1,FALSE)</f>
        <v>4</v>
      </c>
      <c r="O7" s="12">
        <f>SUM(D7:N7)</f>
        <v>52</v>
      </c>
    </row>
    <row r="8" spans="1:15" x14ac:dyDescent="0.3">
      <c r="A8" s="23">
        <f>VLOOKUP(C8,Points!$O$4:$S$40,4,Points!$S$4:$S$40)</f>
        <v>1</v>
      </c>
      <c r="B8" s="23">
        <f>VLOOKUP(C8,Points!$O$4:$S$40,5,Points!$S$4:$S$40)</f>
        <v>0</v>
      </c>
      <c r="C8" s="8" t="s">
        <v>41</v>
      </c>
      <c r="D8" s="51">
        <f>VLOOKUP($C8,Points!$B$2:C$47,D$6+1,FALSE)</f>
        <v>2</v>
      </c>
      <c r="E8" s="51">
        <f>VLOOKUP($C8,Points!$B$2:D$47,E$6+1,FALSE)</f>
        <v>3</v>
      </c>
      <c r="F8" s="51">
        <f>VLOOKUP($C8,Points!$B$2:E$47,F$6+1,FALSE)</f>
        <v>5</v>
      </c>
      <c r="G8" s="51">
        <f>VLOOKUP($C8,Points!$B$2:F$47,G$6+1,FALSE)</f>
        <v>0</v>
      </c>
      <c r="H8" s="51">
        <f>VLOOKUP($C8,Points!$B$2:G$47,H$6+1,FALSE)</f>
        <v>6</v>
      </c>
      <c r="I8" s="51">
        <f>VLOOKUP($C8,Points!$B$2:H$47,I$6+1,FALSE)</f>
        <v>6</v>
      </c>
      <c r="J8" s="51">
        <f>VLOOKUP($C8,Points!$B$2:I$47,J$6+1,FALSE)</f>
        <v>3</v>
      </c>
      <c r="K8" s="51">
        <f>VLOOKUP($C8,Points!$B$2:J$47,K$6+1,FALSE)</f>
        <v>6</v>
      </c>
      <c r="L8" s="51">
        <f>VLOOKUP($C8,Points!$B$2:K$47,L$6+1,FALSE)</f>
        <v>5</v>
      </c>
      <c r="M8" s="51">
        <f>VLOOKUP($C8,Points!$B$2:L$47,M$6+1,FALSE)</f>
        <v>4</v>
      </c>
      <c r="N8" s="51">
        <f>VLOOKUP($C8,Points!$B$2:M$47,N$6+1,FALSE)</f>
        <v>3</v>
      </c>
      <c r="O8" s="12">
        <f t="shared" ref="O8:O12" si="0">SUM(D8:N8)</f>
        <v>43</v>
      </c>
    </row>
    <row r="9" spans="1:15" x14ac:dyDescent="0.3">
      <c r="A9" s="23">
        <f>VLOOKUP(C9,Points!$O$4:$S$40,4,Points!$S$4:$S$40)</f>
        <v>1</v>
      </c>
      <c r="B9" s="23">
        <f>VLOOKUP(C9,Points!$O$4:$S$40,5,Points!$S$4:$S$40)</f>
        <v>0</v>
      </c>
      <c r="C9" s="8" t="s">
        <v>43</v>
      </c>
      <c r="D9" s="51">
        <f>VLOOKUP($C9,Points!$B$2:C$47,D$6+1,FALSE)</f>
        <v>5</v>
      </c>
      <c r="E9" s="51">
        <f>VLOOKUP($C9,Points!$B$2:D$47,E$6+1,FALSE)</f>
        <v>5</v>
      </c>
      <c r="F9" s="51">
        <f>VLOOKUP($C9,Points!$B$2:E$47,F$6+1,FALSE)</f>
        <v>6</v>
      </c>
      <c r="G9" s="51">
        <f>VLOOKUP($C9,Points!$B$2:F$47,G$6+1,FALSE)</f>
        <v>5</v>
      </c>
      <c r="H9" s="51">
        <f>VLOOKUP($C9,Points!$B$2:G$47,H$6+1,FALSE)</f>
        <v>3</v>
      </c>
      <c r="I9" s="51">
        <f>VLOOKUP($C9,Points!$B$2:H$47,I$6+1,FALSE)</f>
        <v>6</v>
      </c>
      <c r="J9" s="51">
        <f>VLOOKUP($C9,Points!$B$2:I$47,J$6+1,FALSE)</f>
        <v>5</v>
      </c>
      <c r="K9" s="51">
        <f>VLOOKUP($C9,Points!$B$2:J$47,K$6+1,FALSE)</f>
        <v>0</v>
      </c>
      <c r="L9" s="51">
        <f>VLOOKUP($C9,Points!$B$2:K$47,L$6+1,FALSE)</f>
        <v>6</v>
      </c>
      <c r="M9" s="51">
        <f>VLOOKUP($C9,Points!$B$2:L$47,M$6+1,FALSE)</f>
        <v>4</v>
      </c>
      <c r="N9" s="51">
        <f>VLOOKUP($C9,Points!$B$2:M$47,N$6+1,FALSE)</f>
        <v>4</v>
      </c>
      <c r="O9" s="12">
        <f t="shared" si="0"/>
        <v>49</v>
      </c>
    </row>
    <row r="10" spans="1:15" x14ac:dyDescent="0.3">
      <c r="A10" s="23">
        <f>VLOOKUP(C10,Points!$O$4:$S$40,4,Points!$S$4:$S$40)</f>
        <v>1</v>
      </c>
      <c r="B10" s="23">
        <f>VLOOKUP(C10,Points!$O$4:$S$40,5,Points!$S$4:$S$40)</f>
        <v>0</v>
      </c>
      <c r="C10" s="8" t="s">
        <v>42</v>
      </c>
      <c r="D10" s="51">
        <f>VLOOKUP($C10,Points!$B$2:C$47,D$6+1,FALSE)</f>
        <v>1</v>
      </c>
      <c r="E10" s="51">
        <f>VLOOKUP($C10,Points!$B$2:D$47,E$6+1,FALSE)</f>
        <v>1</v>
      </c>
      <c r="F10" s="51">
        <f>VLOOKUP($C10,Points!$B$2:E$47,F$6+1,FALSE)</f>
        <v>0</v>
      </c>
      <c r="G10" s="51">
        <f>VLOOKUP($C10,Points!$B$2:F$47,G$6+1,FALSE)</f>
        <v>0</v>
      </c>
      <c r="H10" s="51">
        <f>VLOOKUP($C10,Points!$B$2:G$47,H$6+1,FALSE)</f>
        <v>0</v>
      </c>
      <c r="I10" s="51">
        <f>VLOOKUP($C10,Points!$B$2:H$47,I$6+1,FALSE)</f>
        <v>5</v>
      </c>
      <c r="J10" s="51">
        <f>VLOOKUP($C10,Points!$B$2:I$47,J$6+1,FALSE)</f>
        <v>6</v>
      </c>
      <c r="K10" s="51">
        <f>VLOOKUP($C10,Points!$B$2:J$47,K$6+1,FALSE)</f>
        <v>4</v>
      </c>
      <c r="L10" s="51">
        <f>VLOOKUP($C10,Points!$B$2:K$47,L$6+1,FALSE)</f>
        <v>1</v>
      </c>
      <c r="M10" s="51">
        <f>VLOOKUP($C10,Points!$B$2:L$47,M$6+1,FALSE)</f>
        <v>4</v>
      </c>
      <c r="N10" s="51">
        <f>VLOOKUP($C10,Points!$B$2:M$47,N$6+1,FALSE)</f>
        <v>6</v>
      </c>
      <c r="O10" s="12">
        <f t="shared" si="0"/>
        <v>28</v>
      </c>
    </row>
    <row r="11" spans="1:15" x14ac:dyDescent="0.3">
      <c r="A11" s="23">
        <f>VLOOKUP(C11,Points!$O$4:$S$40,4,Points!$S$4:$S$40)</f>
        <v>2</v>
      </c>
      <c r="B11" s="23">
        <f>VLOOKUP(C11,Points!$O$4:$S$40,5,Points!$S$4:$S$40)</f>
        <v>1</v>
      </c>
      <c r="C11" s="8" t="s">
        <v>54</v>
      </c>
      <c r="D11" s="51">
        <f>VLOOKUP($C11,Points!$B$2:C$47,D$6+1,FALSE)</f>
        <v>1</v>
      </c>
      <c r="E11" s="51">
        <f>VLOOKUP($C11,Points!$B$2:D$47,E$6+1,FALSE)</f>
        <v>0</v>
      </c>
      <c r="F11" s="51">
        <f>VLOOKUP($C11,Points!$B$2:E$47,F$6+1,FALSE)</f>
        <v>0</v>
      </c>
      <c r="G11" s="51">
        <f>VLOOKUP($C11,Points!$B$2:F$47,G$6+1,FALSE)</f>
        <v>4</v>
      </c>
      <c r="H11" s="51">
        <f>VLOOKUP($C11,Points!$B$2:G$47,H$6+1,FALSE)</f>
        <v>0</v>
      </c>
      <c r="I11" s="51">
        <f>VLOOKUP($C11,Points!$B$2:H$47,I$6+1,FALSE)</f>
        <v>5</v>
      </c>
      <c r="J11" s="51">
        <f>VLOOKUP($C11,Points!$B$2:I$47,J$6+1,FALSE)</f>
        <v>0</v>
      </c>
      <c r="K11" s="51">
        <f>VLOOKUP($C11,Points!$B$2:J$47,K$6+1,FALSE)</f>
        <v>0</v>
      </c>
      <c r="L11" s="51">
        <f>VLOOKUP($C11,Points!$B$2:K$47,L$6+1,FALSE)</f>
        <v>0</v>
      </c>
      <c r="M11" s="51">
        <f>VLOOKUP($C11,Points!$B$2:L$47,M$6+1,FALSE)</f>
        <v>3</v>
      </c>
      <c r="N11" s="51">
        <f>VLOOKUP($C11,Points!$B$2:M$47,N$6+1,FALSE)</f>
        <v>8</v>
      </c>
      <c r="O11" s="12">
        <f t="shared" si="0"/>
        <v>21</v>
      </c>
    </row>
    <row r="12" spans="1:15" x14ac:dyDescent="0.3">
      <c r="A12" s="23">
        <f>VLOOKUP(C12,Points!$O$4:$S$40,4,Points!$S$4:$S$40)</f>
        <v>2</v>
      </c>
      <c r="B12" s="23">
        <f>VLOOKUP(C12,Points!$O$4:$S$40,5,Points!$S$4:$S$40)</f>
        <v>1</v>
      </c>
      <c r="C12" s="9" t="s">
        <v>37</v>
      </c>
      <c r="D12" s="51">
        <f>VLOOKUP($C12,Points!$B$2:C$47,D$6+1,FALSE)</f>
        <v>2</v>
      </c>
      <c r="E12" s="51">
        <f>VLOOKUP($C12,Points!$B$2:D$47,E$6+1,FALSE)</f>
        <v>0</v>
      </c>
      <c r="F12" s="51">
        <f>VLOOKUP($C12,Points!$B$2:E$47,F$6+1,FALSE)</f>
        <v>0</v>
      </c>
      <c r="G12" s="51">
        <f>VLOOKUP($C12,Points!$B$2:F$47,G$6+1,FALSE)</f>
        <v>3</v>
      </c>
      <c r="H12" s="51">
        <f>VLOOKUP($C12,Points!$B$2:G$47,H$6+1,FALSE)</f>
        <v>0</v>
      </c>
      <c r="I12" s="51">
        <f>VLOOKUP($C12,Points!$B$2:H$47,I$6+1,FALSE)</f>
        <v>3</v>
      </c>
      <c r="J12" s="51">
        <f>VLOOKUP($C12,Points!$B$2:I$47,J$6+1,FALSE)</f>
        <v>6</v>
      </c>
      <c r="K12" s="51">
        <f>VLOOKUP($C12,Points!$B$2:J$47,K$6+1,FALSE)</f>
        <v>0</v>
      </c>
      <c r="L12" s="51">
        <f>VLOOKUP($C12,Points!$B$2:K$47,L$6+1,FALSE)</f>
        <v>0</v>
      </c>
      <c r="M12" s="51">
        <f>VLOOKUP($C12,Points!$B$2:L$47,M$6+1,FALSE)</f>
        <v>0</v>
      </c>
      <c r="N12" s="51">
        <f>VLOOKUP($C12,Points!$B$2:M$47,N$6+1,FALSE)</f>
        <v>6</v>
      </c>
      <c r="O12" s="12">
        <f t="shared" si="0"/>
        <v>20</v>
      </c>
    </row>
    <row r="13" spans="1:15" x14ac:dyDescent="0.3">
      <c r="A13" s="23"/>
      <c r="B13" s="23"/>
      <c r="C13" s="52" t="s">
        <v>11</v>
      </c>
      <c r="D13" s="37">
        <f>SUM(D7:D12)</f>
        <v>14</v>
      </c>
      <c r="E13" s="37">
        <f t="shared" ref="E13:N13" si="1">SUM(E7:E12)</f>
        <v>13</v>
      </c>
      <c r="F13" s="37">
        <f t="shared" si="1"/>
        <v>17</v>
      </c>
      <c r="G13" s="37">
        <f t="shared" si="1"/>
        <v>18</v>
      </c>
      <c r="H13" s="37">
        <f t="shared" si="1"/>
        <v>15</v>
      </c>
      <c r="I13" s="37">
        <f t="shared" si="1"/>
        <v>31</v>
      </c>
      <c r="J13" s="37">
        <f t="shared" si="1"/>
        <v>26</v>
      </c>
      <c r="K13" s="37">
        <f t="shared" si="1"/>
        <v>16</v>
      </c>
      <c r="L13" s="37">
        <f t="shared" si="1"/>
        <v>14</v>
      </c>
      <c r="M13" s="37">
        <f t="shared" si="1"/>
        <v>18</v>
      </c>
      <c r="N13" s="37">
        <f t="shared" si="1"/>
        <v>31</v>
      </c>
      <c r="O13" s="14">
        <f>SUM(D13:I13)</f>
        <v>108</v>
      </c>
    </row>
    <row r="14" spans="1:15" x14ac:dyDescent="0.3">
      <c r="A14" s="23"/>
      <c r="B14" s="23"/>
      <c r="C14" s="1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3"/>
    </row>
    <row r="15" spans="1:15" x14ac:dyDescent="0.3">
      <c r="A15" s="23">
        <f>VLOOKUP(C15,Points!$O$4:$S$40,4,Points!$S$4:$S$40)</f>
        <v>2</v>
      </c>
      <c r="B15" s="23">
        <f>VLOOKUP(C15,Points!$O$4:$S$40,5,Points!$S$4:$S$40)</f>
        <v>1</v>
      </c>
      <c r="C15" s="81" t="s">
        <v>36</v>
      </c>
      <c r="D15" s="50">
        <f>VLOOKUP($C15,Points!$B$2:C$47,D$6+1,FALSE)</f>
        <v>6</v>
      </c>
      <c r="E15" s="53">
        <f>VLOOKUP($C15,Points!$B$2:D$47,E$6+1,FALSE)</f>
        <v>0</v>
      </c>
      <c r="F15" s="53">
        <f>VLOOKUP($C15,Points!$B$2:E$47,F$6+1,FALSE)</f>
        <v>0</v>
      </c>
      <c r="G15" s="53">
        <f>VLOOKUP($C15,Points!$B$2:F$47,G$6+1,FALSE)</f>
        <v>5</v>
      </c>
      <c r="H15" s="53">
        <f>VLOOKUP($C15,Points!$B$2:G$47,H$6+1,FALSE)</f>
        <v>0</v>
      </c>
      <c r="I15" s="53">
        <f>VLOOKUP($C15,Points!$B$2:H$47,I$6+1,FALSE)</f>
        <v>0</v>
      </c>
      <c r="J15" s="53">
        <f>VLOOKUP($C15,Points!$B$2:I$47,J$6+1,FALSE)</f>
        <v>5</v>
      </c>
      <c r="K15" s="53">
        <f>VLOOKUP($C15,Points!$B$2:J$47,K$6+1,FALSE)</f>
        <v>2</v>
      </c>
      <c r="L15" s="53">
        <f>VLOOKUP($C15,Points!$B$2:K$47,L$6+1,FALSE)</f>
        <v>0</v>
      </c>
      <c r="M15" s="53">
        <f>VLOOKUP($C15,Points!$B$2:L$47,M$6+1,FALSE)</f>
        <v>1</v>
      </c>
      <c r="N15" s="54">
        <f>VLOOKUP($C15,Points!$B$2:M$47,N$6+1,FALSE)</f>
        <v>8</v>
      </c>
      <c r="O15" s="110">
        <f>SUM(D15:N15)</f>
        <v>27</v>
      </c>
    </row>
    <row r="16" spans="1:15" x14ac:dyDescent="0.3">
      <c r="A16" s="23">
        <f>VLOOKUP(C16,Points!$O$4:$S$40,4,Points!$S$4:$S$40)</f>
        <v>1</v>
      </c>
      <c r="B16" s="23">
        <f>VLOOKUP(C16,Points!$O$4:$S$40,5,Points!$S$4:$S$40)</f>
        <v>0</v>
      </c>
      <c r="C16" s="82" t="s">
        <v>7</v>
      </c>
      <c r="D16" s="50">
        <f>VLOOKUP($C16,Points!$B$2:C$47,D$6+1,FALSE)</f>
        <v>1</v>
      </c>
      <c r="E16" s="53">
        <f>VLOOKUP($C16,Points!$B$2:D$47,E$6+1,FALSE)</f>
        <v>4</v>
      </c>
      <c r="F16" s="53">
        <f>VLOOKUP($C16,Points!$B$2:E$47,F$6+1,FALSE)</f>
        <v>2</v>
      </c>
      <c r="G16" s="53">
        <f>VLOOKUP($C16,Points!$B$2:F$47,G$6+1,FALSE)</f>
        <v>0</v>
      </c>
      <c r="H16" s="53">
        <f>VLOOKUP($C16,Points!$B$2:G$47,H$6+1,FALSE)</f>
        <v>3</v>
      </c>
      <c r="I16" s="53">
        <f>VLOOKUP($C16,Points!$B$2:H$47,I$6+1,FALSE)</f>
        <v>4</v>
      </c>
      <c r="J16" s="53">
        <f>VLOOKUP($C16,Points!$B$2:I$47,J$6+1,FALSE)</f>
        <v>0</v>
      </c>
      <c r="K16" s="53">
        <f>VLOOKUP($C16,Points!$B$2:J$47,K$6+1,FALSE)</f>
        <v>5</v>
      </c>
      <c r="L16" s="53">
        <f>VLOOKUP($C16,Points!$B$2:K$47,L$6+1,FALSE)</f>
        <v>6</v>
      </c>
      <c r="M16" s="53">
        <f>VLOOKUP($C16,Points!$B$2:L$47,M$6+1,FALSE)</f>
        <v>6</v>
      </c>
      <c r="N16" s="54">
        <f>VLOOKUP($C16,Points!$B$2:M$47,N$6+1,FALSE)</f>
        <v>0</v>
      </c>
      <c r="O16" s="110">
        <f t="shared" ref="O16:O19" si="2">SUM(D16:N16)</f>
        <v>31</v>
      </c>
    </row>
    <row r="17" spans="1:18" x14ac:dyDescent="0.3">
      <c r="A17" s="23">
        <f>VLOOKUP(C17,Points!$O$4:$S$40,4,Points!$S$4:$S$40)</f>
        <v>2</v>
      </c>
      <c r="B17" s="23">
        <f>VLOOKUP(C17,Points!$O$4:$S$40,5,Points!$S$4:$S$40)</f>
        <v>1</v>
      </c>
      <c r="C17" s="82" t="s">
        <v>63</v>
      </c>
      <c r="D17" s="50">
        <f>VLOOKUP($C17,Points!$B$2:C$47,D$6+1,FALSE)</f>
        <v>4</v>
      </c>
      <c r="E17" s="53">
        <f>VLOOKUP($C17,Points!$B$2:D$47,E$6+1,FALSE)</f>
        <v>0</v>
      </c>
      <c r="F17" s="53">
        <f>VLOOKUP($C17,Points!$B$2:E$47,F$6+1,FALSE)</f>
        <v>0</v>
      </c>
      <c r="G17" s="53">
        <f>VLOOKUP($C17,Points!$B$2:F$47,G$6+1,FALSE)</f>
        <v>0</v>
      </c>
      <c r="H17" s="53">
        <f>VLOOKUP($C17,Points!$B$2:G$47,H$6+1,FALSE)</f>
        <v>1</v>
      </c>
      <c r="I17" s="53">
        <f>VLOOKUP($C17,Points!$B$2:H$47,I$6+1,FALSE)</f>
        <v>0</v>
      </c>
      <c r="J17" s="53">
        <f>VLOOKUP($C17,Points!$B$2:I$47,J$6+1,FALSE)</f>
        <v>0</v>
      </c>
      <c r="K17" s="53">
        <f>VLOOKUP($C17,Points!$B$2:J$47,K$6+1,FALSE)</f>
        <v>2</v>
      </c>
      <c r="L17" s="53">
        <f>VLOOKUP($C17,Points!$B$2:K$47,L$6+1,FALSE)</f>
        <v>1</v>
      </c>
      <c r="M17" s="53">
        <f>VLOOKUP($C17,Points!$B$2:L$47,M$6+1,FALSE)</f>
        <v>2</v>
      </c>
      <c r="N17" s="54">
        <f>VLOOKUP($C17,Points!$B$2:M$47,N$6+1,FALSE)</f>
        <v>6</v>
      </c>
      <c r="O17" s="110">
        <f t="shared" si="2"/>
        <v>16</v>
      </c>
    </row>
    <row r="18" spans="1:18" x14ac:dyDescent="0.3">
      <c r="A18" s="23">
        <f>VLOOKUP(C18,Points!$O$4:$S$40,4,Points!$S$4:$S$40)</f>
        <v>2</v>
      </c>
      <c r="B18" s="23">
        <f>VLOOKUP(C18,Points!$O$4:$S$40,5,Points!$S$4:$S$40)</f>
        <v>1</v>
      </c>
      <c r="C18" s="82" t="s">
        <v>66</v>
      </c>
      <c r="D18" s="50">
        <f>VLOOKUP($C18,Points!$B$2:C$47,D$6+1,FALSE)</f>
        <v>4</v>
      </c>
      <c r="E18" s="53">
        <f>VLOOKUP($C18,Points!$B$2:D$47,E$6+1,FALSE)</f>
        <v>0</v>
      </c>
      <c r="F18" s="53">
        <f>VLOOKUP($C18,Points!$B$2:E$47,F$6+1,FALSE)</f>
        <v>0</v>
      </c>
      <c r="G18" s="53">
        <f>VLOOKUP($C18,Points!$B$2:F$47,G$6+1,FALSE)</f>
        <v>5</v>
      </c>
      <c r="H18" s="53">
        <f>VLOOKUP($C18,Points!$B$2:G$47,H$6+1,FALSE)</f>
        <v>0</v>
      </c>
      <c r="I18" s="53">
        <f>VLOOKUP($C18,Points!$B$2:H$47,I$6+1,FALSE)</f>
        <v>1</v>
      </c>
      <c r="J18" s="53">
        <f>VLOOKUP($C18,Points!$B$2:I$47,J$6+1,FALSE)</f>
        <v>8</v>
      </c>
      <c r="K18" s="53">
        <f>VLOOKUP($C18,Points!$B$2:J$47,K$6+1,FALSE)</f>
        <v>2</v>
      </c>
      <c r="L18" s="53">
        <f>VLOOKUP($C18,Points!$B$2:K$47,L$6+1,FALSE)</f>
        <v>0</v>
      </c>
      <c r="M18" s="53">
        <f>VLOOKUP($C18,Points!$B$2:L$47,M$6+1,FALSE)</f>
        <v>3</v>
      </c>
      <c r="N18" s="54">
        <f>VLOOKUP($C18,Points!$B$2:M$47,N$6+1,FALSE)</f>
        <v>9</v>
      </c>
      <c r="O18" s="110">
        <f t="shared" si="2"/>
        <v>32</v>
      </c>
    </row>
    <row r="19" spans="1:18" ht="15" thickBot="1" x14ac:dyDescent="0.35">
      <c r="A19" s="23"/>
      <c r="B19" s="23"/>
      <c r="C19" s="80" t="s">
        <v>10</v>
      </c>
      <c r="D19" s="48">
        <f>SUM(D15:D18)</f>
        <v>15</v>
      </c>
      <c r="E19" s="48">
        <f t="shared" ref="E19:N19" si="3">SUM(E15:E18)</f>
        <v>4</v>
      </c>
      <c r="F19" s="48">
        <f t="shared" si="3"/>
        <v>2</v>
      </c>
      <c r="G19" s="48">
        <f t="shared" si="3"/>
        <v>10</v>
      </c>
      <c r="H19" s="48">
        <f t="shared" si="3"/>
        <v>4</v>
      </c>
      <c r="I19" s="48">
        <f t="shared" si="3"/>
        <v>5</v>
      </c>
      <c r="J19" s="48">
        <f t="shared" si="3"/>
        <v>13</v>
      </c>
      <c r="K19" s="48">
        <f t="shared" si="3"/>
        <v>11</v>
      </c>
      <c r="L19" s="48">
        <f t="shared" si="3"/>
        <v>7</v>
      </c>
      <c r="M19" s="48">
        <f t="shared" si="3"/>
        <v>12</v>
      </c>
      <c r="N19" s="12">
        <f t="shared" si="3"/>
        <v>23</v>
      </c>
      <c r="O19" s="110">
        <f t="shared" si="2"/>
        <v>106</v>
      </c>
    </row>
    <row r="20" spans="1:18" ht="15" thickBot="1" x14ac:dyDescent="0.35">
      <c r="A20" s="23"/>
      <c r="D20" s="108">
        <f t="shared" ref="D20:N20" si="4">D13+D19</f>
        <v>29</v>
      </c>
      <c r="E20" s="7">
        <f t="shared" si="4"/>
        <v>17</v>
      </c>
      <c r="F20" s="111">
        <f t="shared" si="4"/>
        <v>19</v>
      </c>
      <c r="G20" s="7">
        <f t="shared" si="4"/>
        <v>28</v>
      </c>
      <c r="H20" s="111">
        <f t="shared" si="4"/>
        <v>19</v>
      </c>
      <c r="I20" s="108">
        <f t="shared" si="4"/>
        <v>36</v>
      </c>
      <c r="J20" s="112">
        <f t="shared" si="4"/>
        <v>39</v>
      </c>
      <c r="K20" s="112">
        <f t="shared" si="4"/>
        <v>27</v>
      </c>
      <c r="L20" s="112">
        <f t="shared" si="4"/>
        <v>21</v>
      </c>
      <c r="M20" s="112">
        <f t="shared" si="4"/>
        <v>30</v>
      </c>
      <c r="N20" s="112">
        <f t="shared" si="4"/>
        <v>54</v>
      </c>
      <c r="O20" s="13">
        <f>SUM(D20:N20)</f>
        <v>319</v>
      </c>
    </row>
    <row r="21" spans="1:18" x14ac:dyDescent="0.3">
      <c r="Q21" t="s">
        <v>32</v>
      </c>
      <c r="R21" s="24" t="s">
        <v>26</v>
      </c>
    </row>
  </sheetData>
  <mergeCells count="4">
    <mergeCell ref="D2:E2"/>
    <mergeCell ref="G2:H2"/>
    <mergeCell ref="D3:E3"/>
    <mergeCell ref="D5:O5"/>
  </mergeCells>
  <conditionalFormatting sqref="K3">
    <cfRule type="cellIs" dxfId="231" priority="3" operator="lessThan">
      <formula>4</formula>
    </cfRule>
    <cfRule type="cellIs" dxfId="230" priority="4" operator="greaterThan">
      <formula>3</formula>
    </cfRule>
  </conditionalFormatting>
  <conditionalFormatting sqref="O3">
    <cfRule type="containsText" dxfId="229" priority="1" operator="containsText" text="WRONG">
      <formula>NOT(ISERROR(SEARCH("WRONG",O3)))</formula>
    </cfRule>
    <cfRule type="containsText" dxfId="228" priority="2" operator="containsText" text="CORRECT">
      <formula>NOT(ISERROR(SEARCH("CORRECT",O3)))</formula>
    </cfRule>
  </conditionalFormatting>
  <hyperlinks>
    <hyperlink ref="R21" location="Ranking!A1" display="Ranking"/>
  </hyperlink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66</vt:i4>
      </vt:variant>
      <vt:variant>
        <vt:lpstr>Navngivne områder</vt:lpstr>
      </vt:variant>
      <vt:variant>
        <vt:i4>1</vt:i4>
      </vt:variant>
    </vt:vector>
  </HeadingPairs>
  <TitlesOfParts>
    <vt:vector size="67" baseType="lpstr">
      <vt:lpstr>Menu</vt:lpstr>
      <vt:lpstr>Ranking</vt:lpstr>
      <vt:lpstr>Mest anvendte spiller</vt:lpstr>
      <vt:lpstr>Points</vt:lpstr>
      <vt:lpstr>Mathias Friis</vt:lpstr>
      <vt:lpstr>Oscar Hougaard</vt:lpstr>
      <vt:lpstr>Lotte Spanggaard</vt:lpstr>
      <vt:lpstr>Jonathan Greisen</vt:lpstr>
      <vt:lpstr>Therese Thomsen</vt:lpstr>
      <vt:lpstr>Sebastian Hejrskov</vt:lpstr>
      <vt:lpstr>Casper Hincheli</vt:lpstr>
      <vt:lpstr>Charlotte Kongshammer</vt:lpstr>
      <vt:lpstr>Mathilde Kongshammer</vt:lpstr>
      <vt:lpstr>Philip Hey</vt:lpstr>
      <vt:lpstr>Morten Olsen</vt:lpstr>
      <vt:lpstr>Simon Olsen</vt:lpstr>
      <vt:lpstr>Per Brask</vt:lpstr>
      <vt:lpstr>Morten Munch</vt:lpstr>
      <vt:lpstr>Maja Tot Harboe</vt:lpstr>
      <vt:lpstr>Magnus Tang</vt:lpstr>
      <vt:lpstr>Signe Paludan</vt:lpstr>
      <vt:lpstr>Vilma Pedersen</vt:lpstr>
      <vt:lpstr>Frederik Holmgaard</vt:lpstr>
      <vt:lpstr>Troels Elting</vt:lpstr>
      <vt:lpstr>Marcus Rindshøj</vt:lpstr>
      <vt:lpstr>Oliver Hey</vt:lpstr>
      <vt:lpstr>Peter Arvedsen</vt:lpstr>
      <vt:lpstr>Julie Nielsen</vt:lpstr>
      <vt:lpstr>Peter Torp</vt:lpstr>
      <vt:lpstr>Johan Hede</vt:lpstr>
      <vt:lpstr>Martin Due</vt:lpstr>
      <vt:lpstr>Andreas Hougaard</vt:lpstr>
      <vt:lpstr>Jonas Tot Harboe</vt:lpstr>
      <vt:lpstr>Martin Kjellerup</vt:lpstr>
      <vt:lpstr>Frederik Greisen</vt:lpstr>
      <vt:lpstr>Christian Jansson</vt:lpstr>
      <vt:lpstr>Magnus Kongshammer</vt:lpstr>
      <vt:lpstr>Lars Gottlieb</vt:lpstr>
      <vt:lpstr>Lucas Dittmer</vt:lpstr>
      <vt:lpstr>Kasper Liu</vt:lpstr>
      <vt:lpstr>Raphael</vt:lpstr>
      <vt:lpstr>Andreas Mads Johannes</vt:lpstr>
      <vt:lpstr>Casper Wiklund</vt:lpstr>
      <vt:lpstr>Maximilian Andersen</vt:lpstr>
      <vt:lpstr>Bertram Engelhardt</vt:lpstr>
      <vt:lpstr>Niels Lillelund</vt:lpstr>
      <vt:lpstr>Oskar Hagen</vt:lpstr>
      <vt:lpstr>Jannik Due</vt:lpstr>
      <vt:lpstr>Thomas Blok</vt:lpstr>
      <vt:lpstr>Nicolai Juulsager</vt:lpstr>
      <vt:lpstr>Kathrine Hagen</vt:lpstr>
      <vt:lpstr>Michelle Skov Jensen</vt:lpstr>
      <vt:lpstr>Martin Scholkmann</vt:lpstr>
      <vt:lpstr>Adam Wilhjelm</vt:lpstr>
      <vt:lpstr>Josephine Holst</vt:lpstr>
      <vt:lpstr>Marie Falk</vt:lpstr>
      <vt:lpstr>Morten Sikjær</vt:lpstr>
      <vt:lpstr>Alma Petersen</vt:lpstr>
      <vt:lpstr>Dorte Engelhardt</vt:lpstr>
      <vt:lpstr>Sebastian Strarup</vt:lpstr>
      <vt:lpstr>Tanja Tot Harboe</vt:lpstr>
      <vt:lpstr>Solveig Winther</vt:lpstr>
      <vt:lpstr>Anna Engelhardt</vt:lpstr>
      <vt:lpstr>Claus Engelhardt</vt:lpstr>
      <vt:lpstr>Toke Hougaard</vt:lpstr>
      <vt:lpstr>Albert Navarro</vt:lpstr>
      <vt:lpstr>Ranking!Udskriftsområde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Navarro</dc:creator>
  <cp:lastModifiedBy>Wiklund</cp:lastModifiedBy>
  <cp:lastPrinted>2017-01-31T15:43:55Z</cp:lastPrinted>
  <dcterms:created xsi:type="dcterms:W3CDTF">2011-09-30T14:15:07Z</dcterms:created>
  <dcterms:modified xsi:type="dcterms:W3CDTF">2017-04-03T10:57:28Z</dcterms:modified>
</cp:coreProperties>
</file>